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34980" yWindow="2415" windowWidth="23250" windowHeight="13110" tabRatio="877" firstSheet="1" activeTab="1"/>
  </bookViews>
  <sheets>
    <sheet name="CFG FY16-17" sheetId="14" r:id="rId1"/>
    <sheet name="CFG - Breakout" sheetId="12" r:id="rId2"/>
    <sheet name="GER Detail" sheetId="18" r:id="rId3"/>
    <sheet name="CFG Q1 - Actuals" sheetId="8" state="hidden" r:id="rId4"/>
    <sheet name="CFG Q1 - Breakout" sheetId="9" state="hidden" r:id="rId5"/>
    <sheet name="UK-Euro Detail" sheetId="17" r:id="rId6"/>
    <sheet name="Brazil Detail" sheetId="19" r:id="rId7"/>
    <sheet name="Australia" sheetId="20" r:id="rId8"/>
    <sheet name="Italy" sheetId="24" r:id="rId9"/>
    <sheet name="China Detail" sheetId="22" r:id="rId10"/>
    <sheet name="Japan Detail" sheetId="21" r:id="rId11"/>
    <sheet name="Misc Countries" sheetId="23" r:id="rId12"/>
  </sheets>
  <definedNames>
    <definedName name="_xlnm.Print_Area" localSheetId="0">'CFG FY16-17'!$A$1:$T$17</definedName>
  </definedNames>
  <calcPr calcId="145621"/>
  <extLst>
    <ext xmlns:mx="http://schemas.microsoft.com/office/mac/excel/2008/main" uri="{7523E5D3-25F3-A5E0-1632-64F254C22452}">
      <mx:ArchID Flags="2"/>
    </ext>
  </extLst>
</workbook>
</file>

<file path=xl/calcChain.xml><?xml version="1.0" encoding="utf-8"?>
<calcChain xmlns="http://schemas.openxmlformats.org/spreadsheetml/2006/main">
  <c r="G27" i="12" l="1"/>
  <c r="G17" i="12"/>
  <c r="F14" i="21"/>
  <c r="F17" i="19"/>
  <c r="F16" i="18"/>
  <c r="F15" i="17" l="1"/>
  <c r="E73" i="23"/>
  <c r="E71" i="23"/>
  <c r="E52" i="23"/>
  <c r="E16" i="24" l="1"/>
  <c r="F27" i="12" l="1"/>
  <c r="E27" i="12"/>
  <c r="F17" i="12"/>
  <c r="E17" i="12"/>
  <c r="E15" i="17"/>
  <c r="D15" i="17"/>
  <c r="D71" i="23"/>
  <c r="D52" i="23"/>
  <c r="E16" i="18"/>
  <c r="D15" i="22"/>
  <c r="D16" i="24"/>
  <c r="D15" i="21"/>
  <c r="C71" i="23"/>
  <c r="D16" i="18"/>
  <c r="D27" i="12"/>
  <c r="C11" i="14"/>
  <c r="R11" i="14"/>
  <c r="D17" i="12"/>
  <c r="C10" i="14"/>
  <c r="R10" i="14"/>
  <c r="C15" i="21"/>
  <c r="C15" i="22"/>
  <c r="C17" i="20"/>
  <c r="C17" i="19"/>
  <c r="C16" i="18"/>
  <c r="B52" i="23"/>
  <c r="B71" i="23"/>
  <c r="B73" i="23"/>
  <c r="C15" i="17"/>
  <c r="N73" i="23"/>
  <c r="M73" i="23"/>
  <c r="L73" i="23"/>
  <c r="K73" i="23"/>
  <c r="J73" i="23"/>
  <c r="E15" i="14"/>
  <c r="E14" i="14"/>
  <c r="I73" i="23"/>
  <c r="H73" i="23"/>
  <c r="G73" i="23"/>
  <c r="F73" i="23"/>
  <c r="D15" i="14"/>
  <c r="D14" i="14"/>
  <c r="C15" i="14"/>
  <c r="C14" i="14"/>
  <c r="F17" i="8"/>
  <c r="F16" i="8"/>
  <c r="F7" i="8"/>
  <c r="F8" i="8"/>
  <c r="F9" i="8"/>
  <c r="F10" i="8"/>
  <c r="F11" i="8"/>
  <c r="F12" i="8"/>
  <c r="F13" i="8"/>
  <c r="G23" i="9"/>
  <c r="G22" i="9"/>
  <c r="F16" i="9"/>
  <c r="F18" i="9"/>
  <c r="E7" i="8"/>
  <c r="E8" i="8"/>
  <c r="E9" i="8"/>
  <c r="E10" i="8"/>
  <c r="E11" i="8"/>
  <c r="E12" i="8"/>
  <c r="D7" i="8"/>
  <c r="D8" i="8"/>
  <c r="D9" i="8"/>
  <c r="D10" i="8"/>
  <c r="D11" i="8"/>
  <c r="D12" i="8"/>
  <c r="E16" i="9"/>
  <c r="E13" i="8"/>
  <c r="E18" i="9"/>
  <c r="D17" i="8"/>
  <c r="H17" i="8"/>
  <c r="H16" i="8"/>
  <c r="G17" i="8"/>
  <c r="G16" i="8"/>
  <c r="H12" i="8"/>
  <c r="H11" i="8"/>
  <c r="H13" i="8"/>
  <c r="H7" i="8"/>
  <c r="H8" i="8"/>
  <c r="H9" i="8"/>
  <c r="H10" i="8"/>
  <c r="G12" i="8"/>
  <c r="G11" i="8"/>
  <c r="G13" i="8"/>
  <c r="G8" i="8"/>
  <c r="G9" i="8"/>
  <c r="G10" i="8"/>
  <c r="G7" i="8"/>
  <c r="D13" i="8"/>
  <c r="D16" i="9"/>
  <c r="D18" i="9"/>
  <c r="G17" i="9"/>
  <c r="G16" i="9"/>
  <c r="G18" i="9"/>
  <c r="G15" i="9"/>
  <c r="G14" i="9"/>
  <c r="G13" i="9"/>
  <c r="G12" i="9"/>
  <c r="G11" i="9"/>
  <c r="G10" i="9"/>
  <c r="G9" i="9"/>
  <c r="G8" i="9"/>
  <c r="G7" i="9"/>
</calcChain>
</file>

<file path=xl/comments1.xml><?xml version="1.0" encoding="utf-8"?>
<comments xmlns="http://schemas.openxmlformats.org/spreadsheetml/2006/main">
  <authors>
    <author>Jill Kilgore</author>
    <author>Kimberly Leonard</author>
  </authors>
  <commentList>
    <comment ref="E12" authorId="0">
      <text>
        <r>
          <rPr>
            <b/>
            <sz val="9"/>
            <color indexed="81"/>
            <rFont val="Tahoma"/>
            <family val="2"/>
          </rPr>
          <t>Jill Kilgore:</t>
        </r>
        <r>
          <rPr>
            <sz val="9"/>
            <color indexed="81"/>
            <rFont val="Tahoma"/>
            <family val="2"/>
          </rPr>
          <t xml:space="preserve">
Added solar eclipse impressions and earned ad value in spreadsheet but not to final numbers.</t>
        </r>
      </text>
    </comment>
    <comment ref="F12" authorId="0">
      <text>
        <r>
          <rPr>
            <b/>
            <sz val="9"/>
            <color indexed="81"/>
            <rFont val="Tahoma"/>
            <family val="2"/>
          </rPr>
          <t>Jill Kilgore:</t>
        </r>
        <r>
          <rPr>
            <sz val="9"/>
            <color indexed="81"/>
            <rFont val="Tahoma"/>
            <family val="2"/>
          </rPr>
          <t xml:space="preserve">
Brazil September report is not up on Boardpaq. I will update when the report is posted</t>
        </r>
      </text>
    </comment>
    <comment ref="G12" authorId="0">
      <text>
        <r>
          <rPr>
            <b/>
            <sz val="9"/>
            <color indexed="81"/>
            <rFont val="Tahoma"/>
            <charset val="1"/>
          </rPr>
          <t>Jill Kilgore:</t>
        </r>
        <r>
          <rPr>
            <sz val="9"/>
            <color indexed="81"/>
            <rFont val="Tahoma"/>
            <charset val="1"/>
          </rPr>
          <t xml:space="preserve">
Brazil report is not up on Boardpaq, these are preliminary numbers. I will update when the full report comes in.</t>
        </r>
      </text>
    </comment>
    <comment ref="F13" authorId="0">
      <text>
        <r>
          <rPr>
            <b/>
            <sz val="9"/>
            <color indexed="81"/>
            <rFont val="Tahoma"/>
            <family val="2"/>
          </rPr>
          <t>Jill Kilgore:</t>
        </r>
        <r>
          <rPr>
            <sz val="9"/>
            <color indexed="81"/>
            <rFont val="Tahoma"/>
            <family val="2"/>
          </rPr>
          <t xml:space="preserve">
Did not include Katrina Lobley's numbers from TN trip in total count</t>
        </r>
      </text>
    </comment>
    <comment ref="G13" authorId="0">
      <text>
        <r>
          <rPr>
            <b/>
            <sz val="9"/>
            <color indexed="81"/>
            <rFont val="Tahoma"/>
            <charset val="1"/>
          </rPr>
          <t>Jill Kilgore:</t>
        </r>
        <r>
          <rPr>
            <sz val="9"/>
            <color indexed="81"/>
            <rFont val="Tahoma"/>
            <charset val="1"/>
          </rPr>
          <t xml:space="preserve">
Report is not up on Boardpaq. I will update when the full report comes in.</t>
        </r>
      </text>
    </comment>
    <comment ref="F15" authorId="0">
      <text>
        <r>
          <rPr>
            <b/>
            <sz val="9"/>
            <color indexed="81"/>
            <rFont val="Tahoma"/>
            <family val="2"/>
          </rPr>
          <t>Jill Kilgore:</t>
        </r>
        <r>
          <rPr>
            <sz val="9"/>
            <color indexed="81"/>
            <rFont val="Tahoma"/>
            <family val="2"/>
          </rPr>
          <t xml:space="preserve">
China report is not up on Boardpaq yet for September. When numbers are posted, I will update</t>
        </r>
      </text>
    </comment>
    <comment ref="G15" authorId="0">
      <text>
        <r>
          <rPr>
            <b/>
            <sz val="9"/>
            <color indexed="81"/>
            <rFont val="Tahoma"/>
            <family val="2"/>
          </rPr>
          <t>Jill Kilgore:</t>
        </r>
        <r>
          <rPr>
            <sz val="9"/>
            <color indexed="81"/>
            <rFont val="Tahoma"/>
            <family val="2"/>
          </rPr>
          <t xml:space="preserve">
China report isn't up on Boardpaq yet, will update when numbers come in.</t>
        </r>
      </text>
    </comment>
    <comment ref="E21" authorId="0">
      <text>
        <r>
          <rPr>
            <b/>
            <sz val="9"/>
            <color indexed="81"/>
            <rFont val="Tahoma"/>
            <family val="2"/>
          </rPr>
          <t>Jill Kilgore:</t>
        </r>
        <r>
          <rPr>
            <sz val="9"/>
            <color indexed="81"/>
            <rFont val="Tahoma"/>
            <family val="2"/>
          </rPr>
          <t xml:space="preserve">
Needs numbers added by Bill from VML according to David Nicholson, Numbers not complete</t>
        </r>
      </text>
    </comment>
    <comment ref="F21" authorId="0">
      <text>
        <r>
          <rPr>
            <b/>
            <sz val="9"/>
            <color indexed="81"/>
            <rFont val="Tahoma"/>
            <family val="2"/>
          </rPr>
          <t>Jill Kilgore:</t>
        </r>
        <r>
          <rPr>
            <sz val="9"/>
            <color indexed="81"/>
            <rFont val="Tahoma"/>
            <family val="2"/>
          </rPr>
          <t xml:space="preserve">
Media report lacks a couple TV stats VML is running through Trendkite-per David Nicholson</t>
        </r>
      </text>
    </comment>
    <comment ref="J21" authorId="1">
      <text>
        <r>
          <rPr>
            <b/>
            <sz val="9"/>
            <color indexed="81"/>
            <rFont val="Tahoma"/>
            <family val="2"/>
          </rPr>
          <t>Kimberly Leonard:</t>
        </r>
        <r>
          <rPr>
            <sz val="9"/>
            <color indexed="81"/>
            <rFont val="Tahoma"/>
            <family val="2"/>
          </rPr>
          <t xml:space="preserve">
Lofthouse has some large PR hits with The Mail on Sunday, Daily Mail, and The Sun all producing well over 1M each in circulation. Also the ANWB Kampion had 3.5M circulation</t>
        </r>
      </text>
    </comment>
  </commentList>
</comments>
</file>

<file path=xl/comments2.xml><?xml version="1.0" encoding="utf-8"?>
<comments xmlns="http://schemas.openxmlformats.org/spreadsheetml/2006/main">
  <authors>
    <author>Kimberly Leonard</author>
    <author>Jill Kilgore</author>
  </authors>
  <commentList>
    <comment ref="C19" authorId="0">
      <text>
        <r>
          <rPr>
            <b/>
            <sz val="9"/>
            <color indexed="81"/>
            <rFont val="Tahoma"/>
            <family val="2"/>
          </rPr>
          <t>Kimberly Leonard:</t>
        </r>
        <r>
          <rPr>
            <sz val="9"/>
            <color indexed="81"/>
            <rFont val="Tahoma"/>
            <family val="2"/>
          </rPr>
          <t xml:space="preserve">
Includes Stax Numbers 
Impressions: 7,437,670
Ad Value: $157,983</t>
        </r>
      </text>
    </comment>
    <comment ref="D19" authorId="1">
      <text>
        <r>
          <rPr>
            <b/>
            <sz val="9"/>
            <color indexed="81"/>
            <rFont val="Tahoma"/>
            <family val="2"/>
          </rPr>
          <t>Jill Kilgore:</t>
        </r>
        <r>
          <rPr>
            <sz val="9"/>
            <color indexed="81"/>
            <rFont val="Tahoma"/>
            <family val="2"/>
          </rPr>
          <t xml:space="preserve">
Needs numbers added by Bill from VML according to David Nicholson, Numbers not complete</t>
        </r>
      </text>
    </comment>
    <comment ref="E19" authorId="1">
      <text>
        <r>
          <rPr>
            <b/>
            <sz val="9"/>
            <color indexed="81"/>
            <rFont val="Tahoma"/>
            <family val="2"/>
          </rPr>
          <t>Jill Kilgore:</t>
        </r>
        <r>
          <rPr>
            <sz val="9"/>
            <color indexed="81"/>
            <rFont val="Tahoma"/>
            <family val="2"/>
          </rPr>
          <t xml:space="preserve">
Media report lacks a couple TV stats VML is running through Trendkite-per David Nicholson</t>
        </r>
      </text>
    </comment>
    <comment ref="L19" authorId="0">
      <text>
        <r>
          <rPr>
            <b/>
            <sz val="9"/>
            <color indexed="81"/>
            <rFont val="Tahoma"/>
            <charset val="1"/>
          </rPr>
          <t>Kimberly Leonard:</t>
        </r>
        <r>
          <rPr>
            <sz val="9"/>
            <color indexed="81"/>
            <rFont val="Tahoma"/>
            <charset val="1"/>
          </rPr>
          <t xml:space="preserve">
updated with new numbers which weren't available on original report</t>
        </r>
      </text>
    </comment>
  </commentList>
</comments>
</file>

<file path=xl/comments3.xml><?xml version="1.0" encoding="utf-8"?>
<comments xmlns="http://schemas.openxmlformats.org/spreadsheetml/2006/main">
  <authors>
    <author>Jill Kilgore</author>
  </authors>
  <commentList>
    <comment ref="E17" authorId="0">
      <text>
        <r>
          <rPr>
            <b/>
            <sz val="9"/>
            <color indexed="81"/>
            <rFont val="Tahoma"/>
            <family val="2"/>
          </rPr>
          <t>Jill Kilgore:</t>
        </r>
        <r>
          <rPr>
            <sz val="9"/>
            <color indexed="81"/>
            <rFont val="Tahoma"/>
            <family val="2"/>
          </rPr>
          <t xml:space="preserve">
Brazil report for September is not up on Boardpaq, I will update with numbers when I get them.</t>
        </r>
      </text>
    </comment>
  </commentList>
</comments>
</file>

<file path=xl/comments4.xml><?xml version="1.0" encoding="utf-8"?>
<comments xmlns="http://schemas.openxmlformats.org/spreadsheetml/2006/main">
  <authors>
    <author>Jill Kilgore</author>
  </authors>
  <commentList>
    <comment ref="E17" authorId="0">
      <text>
        <r>
          <rPr>
            <b/>
            <sz val="9"/>
            <color indexed="81"/>
            <rFont val="Tahoma"/>
            <family val="2"/>
          </rPr>
          <t>Jill Kilgore:</t>
        </r>
        <r>
          <rPr>
            <sz val="9"/>
            <color indexed="81"/>
            <rFont val="Tahoma"/>
            <family val="2"/>
          </rPr>
          <t xml:space="preserve">
Did not include Katrina's numbers within the total count</t>
        </r>
      </text>
    </comment>
  </commentList>
</comments>
</file>

<file path=xl/comments5.xml><?xml version="1.0" encoding="utf-8"?>
<comments xmlns="http://schemas.openxmlformats.org/spreadsheetml/2006/main">
  <authors>
    <author>Jill Kilgore</author>
  </authors>
  <commentList>
    <comment ref="E15" authorId="0">
      <text>
        <r>
          <rPr>
            <b/>
            <sz val="9"/>
            <color indexed="81"/>
            <rFont val="Tahoma"/>
            <family val="2"/>
          </rPr>
          <t>Jill Kilgore:</t>
        </r>
        <r>
          <rPr>
            <sz val="9"/>
            <color indexed="81"/>
            <rFont val="Tahoma"/>
            <family val="2"/>
          </rPr>
          <t xml:space="preserve">
China Report Not Complete</t>
        </r>
      </text>
    </comment>
  </commentList>
</comments>
</file>

<file path=xl/sharedStrings.xml><?xml version="1.0" encoding="utf-8"?>
<sst xmlns="http://schemas.openxmlformats.org/spreadsheetml/2006/main" count="705" uniqueCount="200">
  <si>
    <t>Metric</t>
  </si>
  <si>
    <t xml:space="preserve">Definition </t>
  </si>
  <si>
    <t xml:space="preserve"> Visits to TNVacation Website Properties  </t>
  </si>
  <si>
    <t xml:space="preserve"> Rich Media /Pre-roll Views - (non-autoplay) </t>
  </si>
  <si>
    <t xml:space="preserve"> Paid Search Clicks  </t>
  </si>
  <si>
    <t xml:space="preserve"> Sum of all Engagements  </t>
  </si>
  <si>
    <t xml:space="preserve"> Sum of all Spend </t>
  </si>
  <si>
    <t xml:space="preserve"> Cost per Engagement </t>
  </si>
  <si>
    <t>July</t>
  </si>
  <si>
    <t>August</t>
  </si>
  <si>
    <t>September</t>
  </si>
  <si>
    <t>October</t>
  </si>
  <si>
    <t>November</t>
  </si>
  <si>
    <t>December</t>
  </si>
  <si>
    <t>January</t>
  </si>
  <si>
    <t>February</t>
  </si>
  <si>
    <t>March</t>
  </si>
  <si>
    <t>April</t>
  </si>
  <si>
    <t>May</t>
  </si>
  <si>
    <t>June</t>
  </si>
  <si>
    <t>FYTD</t>
  </si>
  <si>
    <t>Impressions</t>
  </si>
  <si>
    <t xml:space="preserve">Paid Search    </t>
  </si>
  <si>
    <t xml:space="preserve">Visits </t>
  </si>
  <si>
    <t xml:space="preserve">Media Clicks </t>
  </si>
  <si>
    <t xml:space="preserve">Email  </t>
  </si>
  <si>
    <t xml:space="preserve">Total </t>
  </si>
  <si>
    <t xml:space="preserve">Spend </t>
  </si>
  <si>
    <t xml:space="preserve">CPE </t>
  </si>
  <si>
    <t>Unique Monthly PR Impressions</t>
  </si>
  <si>
    <t>Guide Requests</t>
  </si>
  <si>
    <t>Video Views</t>
  </si>
  <si>
    <t>Organic Social Engagements</t>
  </si>
  <si>
    <t xml:space="preserve"> Display Clicks - Standard &amp; Rich Media , Pre-roll Clicks </t>
  </si>
  <si>
    <t>Paid Social Engagements</t>
  </si>
  <si>
    <t>Influencer Engagements</t>
  </si>
  <si>
    <t xml:space="preserve">Content Views, Likes, Comments, Shares </t>
  </si>
  <si>
    <t>Social Follower Growth</t>
  </si>
  <si>
    <t>New Likes or Follows on TDTD Social Channels</t>
  </si>
  <si>
    <t>Email Clicks</t>
  </si>
  <si>
    <t>Eguide &amp; App Requests ONLY</t>
  </si>
  <si>
    <t>Clicks</t>
  </si>
  <si>
    <t>Media, Paid Search, and Email Clicks</t>
  </si>
  <si>
    <t>Social Engagements</t>
  </si>
  <si>
    <t>Paid, Organic, &amp; Influencer Engagements</t>
  </si>
  <si>
    <t>Organic Social Likes, Comments, Shares, Clicks</t>
  </si>
  <si>
    <t xml:space="preserve">Paid Social Likes, Comments, Shares, Clicks, Pins (etc.) </t>
  </si>
  <si>
    <t>Eguide &amp; App Requests ONLY*</t>
  </si>
  <si>
    <t>*TDTD will add Print Guides</t>
  </si>
  <si>
    <t xml:space="preserve">FY15-16 </t>
  </si>
  <si>
    <t>Q1</t>
  </si>
  <si>
    <t>TDTD CFG Performance Tracking - FY 15-16 Breakout</t>
  </si>
  <si>
    <t>TDTD CFG Performance Tracking - CFG Metrics</t>
  </si>
  <si>
    <t>Q2</t>
  </si>
  <si>
    <t>Q3</t>
  </si>
  <si>
    <t>Q4</t>
  </si>
  <si>
    <t>% to Goal</t>
  </si>
  <si>
    <t>Engagement</t>
  </si>
  <si>
    <t>Sum of all Intent to Travel Engagements</t>
  </si>
  <si>
    <t>TDTD CFG Performance Tracking</t>
  </si>
  <si>
    <t>FY16-17 Estimates</t>
  </si>
  <si>
    <t>CFG FY GOAL</t>
  </si>
  <si>
    <t>INTERNATIONAL</t>
  </si>
  <si>
    <t>Unique Monthly International PR Impressions</t>
  </si>
  <si>
    <t>TOTALS</t>
  </si>
  <si>
    <t>UK-Euro</t>
  </si>
  <si>
    <t>GER</t>
  </si>
  <si>
    <t>Brazil</t>
  </si>
  <si>
    <t>Japan</t>
  </si>
  <si>
    <t xml:space="preserve"> TOTAL of all Engagements  </t>
  </si>
  <si>
    <t>TOTAL Impressions</t>
  </si>
  <si>
    <t>Metric - PR Impressions</t>
  </si>
  <si>
    <t>Intent to Travel Engagements</t>
  </si>
  <si>
    <t>PR Impressions</t>
  </si>
  <si>
    <t>UK - Benelux - France</t>
  </si>
  <si>
    <t>Unique Website Visits*</t>
  </si>
  <si>
    <t xml:space="preserve"> Visits to Deep-South-USA.com Website </t>
  </si>
  <si>
    <t>Paid Advertising Campaigns</t>
  </si>
  <si>
    <t>Organic Social Engagements**</t>
  </si>
  <si>
    <t>Paid Social Engagements**</t>
  </si>
  <si>
    <t>Email</t>
  </si>
  <si>
    <t>Email clicks from eNewsletters</t>
  </si>
  <si>
    <t>Consumer Inquiries</t>
  </si>
  <si>
    <t>UK, Emerging Markets</t>
  </si>
  <si>
    <t>Retail Inquires</t>
  </si>
  <si>
    <t>Tour Operators Inquires</t>
  </si>
  <si>
    <t>Impressions***</t>
  </si>
  <si>
    <t>Unique Monthly  PR Impressions</t>
  </si>
  <si>
    <t>AV***</t>
  </si>
  <si>
    <t xml:space="preserve">Ad Value </t>
  </si>
  <si>
    <t>*Minus the US visitation to site</t>
  </si>
  <si>
    <t>**Regarding TN</t>
  </si>
  <si>
    <t>Germany - Austria - Switzerland</t>
  </si>
  <si>
    <t xml:space="preserve">December </t>
  </si>
  <si>
    <t xml:space="preserve">Unique Website Visits </t>
  </si>
  <si>
    <t xml:space="preserve"> Visits to Tennessee.de Website </t>
  </si>
  <si>
    <t xml:space="preserve"> Visits to Deep-South-USA.de Website </t>
  </si>
  <si>
    <t>Various programs</t>
  </si>
  <si>
    <t xml:space="preserve"> Rich Media /Pre-roll Views - (non-autoplay)</t>
  </si>
  <si>
    <t>Organic Social Engagements*</t>
  </si>
  <si>
    <t>Paid Social Engagements*</t>
  </si>
  <si>
    <t>Germany, Austria, Switzerland Fulfillments</t>
  </si>
  <si>
    <t xml:space="preserve">Retail Inquires </t>
  </si>
  <si>
    <t>Impressions**</t>
  </si>
  <si>
    <t>*Posts Regarding TN</t>
  </si>
  <si>
    <t>**Print impressions only - need to include online, TV and radio</t>
  </si>
  <si>
    <t>***Ad Value includes all media</t>
  </si>
  <si>
    <t>AV</t>
  </si>
  <si>
    <t>Australia</t>
  </si>
  <si>
    <t>Unique Website Visits</t>
  </si>
  <si>
    <t xml:space="preserve"> Visits to Website (TnVacation.com)</t>
  </si>
  <si>
    <t xml:space="preserve"> Visits to Website MRC - TN Page</t>
  </si>
  <si>
    <t xml:space="preserve">China </t>
  </si>
  <si>
    <t xml:space="preserve"> Visits to Website TNVacation.com</t>
  </si>
  <si>
    <t>Metric - Total Engagements</t>
  </si>
  <si>
    <t>Country</t>
  </si>
  <si>
    <t>Visit the USA State Page (Pageviews)</t>
  </si>
  <si>
    <t>GO USA - China (Pageviews)</t>
  </si>
  <si>
    <t xml:space="preserve"> Sum of all Intent to Travel Engagements  </t>
  </si>
  <si>
    <t>Misc. Countries</t>
  </si>
  <si>
    <t>BrandUSA</t>
  </si>
  <si>
    <t>Impressions*</t>
  </si>
  <si>
    <t>Unique Monthly  PR Impressions *</t>
  </si>
  <si>
    <t>* Print Impressions Only</t>
  </si>
  <si>
    <t>Other Countries Detail</t>
  </si>
  <si>
    <t>Metric -Visit the USA state page</t>
  </si>
  <si>
    <t>Canada</t>
  </si>
  <si>
    <t>Hong Kong</t>
  </si>
  <si>
    <t>India</t>
  </si>
  <si>
    <t>Italy</t>
  </si>
  <si>
    <t>Singapore</t>
  </si>
  <si>
    <t>South Korea</t>
  </si>
  <si>
    <t>Spain</t>
  </si>
  <si>
    <t>Metric: GO USA - China (Pageviews)</t>
  </si>
  <si>
    <t>Malaysia</t>
  </si>
  <si>
    <t xml:space="preserve">Italy </t>
  </si>
  <si>
    <t>Indonesia</t>
  </si>
  <si>
    <t>GRAND TOTALS</t>
  </si>
  <si>
    <t>Taiwan</t>
  </si>
  <si>
    <t>* WeChat does not share the # of likes,shares nor comments.  These are the views regarding TN specific posts</t>
  </si>
  <si>
    <t>Organic Social *</t>
  </si>
  <si>
    <t>WeChat Views*</t>
  </si>
  <si>
    <t>China</t>
  </si>
  <si>
    <t xml:space="preserve">Visits to Website </t>
  </si>
  <si>
    <t>Isreal</t>
  </si>
  <si>
    <t>*** **Print impressions only - need to include online, TV and radio</t>
  </si>
  <si>
    <t>* Print Impressions Only when provided</t>
  </si>
  <si>
    <t>Argentina</t>
  </si>
  <si>
    <t>Congo (DRC)</t>
  </si>
  <si>
    <t>Costa Rica</t>
  </si>
  <si>
    <t>Cyprus</t>
  </si>
  <si>
    <t>Denmark</t>
  </si>
  <si>
    <t>Ecuador</t>
  </si>
  <si>
    <t>Egypt</t>
  </si>
  <si>
    <t>Finland</t>
  </si>
  <si>
    <t>Greece</t>
  </si>
  <si>
    <t>Hungary</t>
  </si>
  <si>
    <t>Ireland</t>
  </si>
  <si>
    <t>Mexico</t>
  </si>
  <si>
    <t>Mongolia</t>
  </si>
  <si>
    <t>Morocco</t>
  </si>
  <si>
    <t>Nigeria</t>
  </si>
  <si>
    <t>Norway</t>
  </si>
  <si>
    <t>Peru</t>
  </si>
  <si>
    <t>Philippines</t>
  </si>
  <si>
    <t>Poland</t>
  </si>
  <si>
    <t>Portugal</t>
  </si>
  <si>
    <t>Puerto Rico</t>
  </si>
  <si>
    <t>Romania</t>
  </si>
  <si>
    <t>Saudi Arabia</t>
  </si>
  <si>
    <t>South Africa</t>
  </si>
  <si>
    <t>Sudan</t>
  </si>
  <si>
    <t>Sweden</t>
  </si>
  <si>
    <t>Switzerland</t>
  </si>
  <si>
    <t>Turkey</t>
  </si>
  <si>
    <t>United Arab Emitates</t>
  </si>
  <si>
    <t>Vietnam</t>
  </si>
  <si>
    <t>Martinique</t>
  </si>
  <si>
    <t>New Zealand</t>
  </si>
  <si>
    <t>Cambodia</t>
  </si>
  <si>
    <t>Total</t>
  </si>
  <si>
    <t>Special Campaigns</t>
  </si>
  <si>
    <t xml:space="preserve">Various: Stax </t>
  </si>
  <si>
    <t xml:space="preserve"> </t>
  </si>
  <si>
    <t>Post-Elvis Week &amp; 40th Anniversary</t>
  </si>
  <si>
    <t>Reactions, Comments &amp; Shares</t>
  </si>
  <si>
    <t>Thailand</t>
  </si>
  <si>
    <t>Colombia</t>
  </si>
  <si>
    <t>Algeria</t>
  </si>
  <si>
    <t>Netherlands</t>
  </si>
  <si>
    <t>Solar Eclipse</t>
  </si>
  <si>
    <t>Earned Ad Value</t>
  </si>
  <si>
    <t>Kenya</t>
  </si>
  <si>
    <t>Guatemala</t>
  </si>
  <si>
    <t>*Special Campaign Americana Australia</t>
  </si>
  <si>
    <t>Ad Value U.S. Dollars</t>
  </si>
  <si>
    <t>Senegal</t>
  </si>
  <si>
    <t>Macau</t>
  </si>
  <si>
    <t>Chile</t>
  </si>
  <si>
    <t>Venezuela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</si>
</sst>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44" formatCode="_(&quot;$&quot;* #,##0.00_);_(&quot;$&quot;* \(#,##0.00\);_(&quot;$&quot;* &quot;-&quot;??_);_(@_)"/>
    <numFmt numFmtId="43" formatCode="_(* #,##0.00_);_(* \(#,##0.00\);_(* &quot;-&quot;??_);_(@_)"/>
    <numFmt numFmtId="164" formatCode="_(* #,##0_);_(* \(#,##0\);_(* &quot;-&quot;??_);_(@_)"/>
    <numFmt numFmtId="165" formatCode="_-* #,##0_-;\-* #,##0_-;_-* &quot;-&quot;??_-;_-@_-"/>
    <numFmt numFmtId="166" formatCode="&quot;$&quot;#,##0"/>
  </numFmts>
  <fonts count="32">
    <font>
      <sz val="12"/>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b/>
      <sz val="16"/>
      <color theme="1"/>
      <name val="Calibri"/>
      <family val="2"/>
      <scheme val="minor"/>
    </font>
    <font>
      <sz val="12"/>
      <color rgb="FF000000"/>
      <name val="Calibri"/>
      <family val="2"/>
      <scheme val="minor"/>
    </font>
    <font>
      <b/>
      <sz val="12"/>
      <color rgb="FF000000"/>
      <name val="Calibri"/>
      <family val="2"/>
      <scheme val="minor"/>
    </font>
    <font>
      <b/>
      <sz val="15"/>
      <color theme="1"/>
      <name val="Calibri"/>
      <family val="2"/>
      <scheme val="minor"/>
    </font>
    <font>
      <sz val="12"/>
      <color rgb="FFFF0000"/>
      <name val="Calibri"/>
      <family val="2"/>
      <scheme val="minor"/>
    </font>
    <font>
      <sz val="11"/>
      <color theme="1"/>
      <name val="Calibri"/>
      <family val="2"/>
      <scheme val="minor"/>
    </font>
    <font>
      <b/>
      <sz val="14"/>
      <color theme="1"/>
      <name val="Calibri"/>
      <family val="2"/>
      <scheme val="minor"/>
    </font>
    <font>
      <b/>
      <sz val="9"/>
      <color indexed="81"/>
      <name val="Tahoma"/>
      <family val="2"/>
    </font>
    <font>
      <sz val="9"/>
      <color indexed="81"/>
      <name val="Tahoma"/>
      <family val="2"/>
    </font>
    <font>
      <b/>
      <sz val="11"/>
      <color theme="1"/>
      <name val="Calibri"/>
      <family val="2"/>
      <scheme val="minor"/>
    </font>
    <font>
      <sz val="13"/>
      <color theme="1"/>
      <name val="Calibri"/>
      <family val="2"/>
      <scheme val="minor"/>
    </font>
    <font>
      <b/>
      <sz val="10"/>
      <color theme="1"/>
      <name val="Calibri"/>
      <family val="2"/>
      <scheme val="minor"/>
    </font>
    <font>
      <sz val="10"/>
      <color theme="1"/>
      <name val="Calibri"/>
      <family val="2"/>
      <scheme val="minor"/>
    </font>
    <font>
      <sz val="11"/>
      <name val="Calibri"/>
      <family val="2"/>
      <scheme val="minor"/>
    </font>
    <font>
      <sz val="9"/>
      <color indexed="81"/>
      <name val="Tahoma"/>
      <charset val="1"/>
    </font>
    <font>
      <b/>
      <sz val="9"/>
      <color indexed="81"/>
      <name val="Tahoma"/>
      <charset val="1"/>
    </font>
    <font>
      <b/>
      <sz val="12"/>
      <color rgb="FFFF0000"/>
      <name val="Calibri"/>
      <family val="2"/>
      <scheme val="minor"/>
    </font>
    <font>
      <sz val="12"/>
      <color rgb="FF148E97"/>
      <name val="GothamHTF-Light"/>
    </font>
    <font>
      <sz val="12"/>
      <name val="Calibri"/>
      <family val="2"/>
      <scheme val="minor"/>
    </font>
    <font>
      <b/>
      <sz val="12"/>
      <name val="Calibri"/>
      <family val="2"/>
      <scheme val="minor"/>
    </font>
    <font>
      <sz val="10"/>
      <color rgb="FFFF0000"/>
      <name val="Calibri"/>
      <family val="2"/>
      <scheme val="minor"/>
    </font>
    <font>
      <sz val="11"/>
      <color rgb="FFFF0000"/>
      <name val="Calibri"/>
      <family val="2"/>
      <scheme val="minor"/>
    </font>
  </fonts>
  <fills count="8">
    <fill>
      <patternFill patternType="none"/>
    </fill>
    <fill>
      <patternFill patternType="gray125"/>
    </fill>
    <fill>
      <patternFill patternType="solid">
        <fgColor rgb="FFCCFFCC"/>
        <bgColor indexed="64"/>
      </patternFill>
    </fill>
    <fill>
      <patternFill patternType="solid">
        <fgColor rgb="FFCCFFCC"/>
        <bgColor rgb="FF000000"/>
      </patternFill>
    </fill>
    <fill>
      <patternFill patternType="solid">
        <fgColor theme="0" tint="-0.14999847407452621"/>
        <bgColor indexed="64"/>
      </patternFill>
    </fill>
    <fill>
      <patternFill patternType="solid">
        <fgColor theme="6" tint="0.79998168889431442"/>
        <bgColor indexed="64"/>
      </patternFill>
    </fill>
    <fill>
      <patternFill patternType="solid">
        <fgColor theme="6" tint="0.59999389629810485"/>
        <bgColor indexed="64"/>
      </patternFill>
    </fill>
    <fill>
      <patternFill patternType="solid">
        <fgColor theme="6" tint="0.399975585192419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thin">
        <color auto="1"/>
      </left>
      <right/>
      <top style="thin">
        <color auto="1"/>
      </top>
      <bottom/>
      <diagonal/>
    </border>
    <border>
      <left style="thin">
        <color auto="1"/>
      </left>
      <right/>
      <top style="thin">
        <color auto="1"/>
      </top>
      <bottom style="medium">
        <color auto="1"/>
      </bottom>
      <diagonal/>
    </border>
    <border>
      <left style="thin">
        <color auto="1"/>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s>
  <cellStyleXfs count="243">
    <xf numFmtId="0" fontId="0" fillId="0" borderId="0"/>
    <xf numFmtId="43" fontId="6" fillId="0" borderId="0" applyFont="0" applyFill="0" applyBorder="0" applyAlignment="0" applyProtection="0"/>
    <xf numFmtId="44" fontId="6"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9" fontId="5"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4" fillId="0" borderId="0"/>
    <xf numFmtId="43" fontId="4" fillId="0" borderId="0" applyFont="0" applyFill="0" applyBorder="0" applyAlignment="0" applyProtection="0"/>
    <xf numFmtId="0" fontId="15" fillId="0" borderId="0"/>
    <xf numFmtId="44" fontId="4" fillId="0" borderId="0" applyFont="0" applyFill="0" applyBorder="0" applyAlignment="0" applyProtection="0"/>
    <xf numFmtId="9" fontId="4" fillId="0" borderId="0" applyFont="0" applyFill="0" applyBorder="0" applyAlignment="0" applyProtection="0"/>
  </cellStyleXfs>
  <cellXfs count="223">
    <xf numFmtId="0" fontId="0" fillId="0" borderId="0" xfId="0"/>
    <xf numFmtId="164" fontId="0" fillId="0" borderId="1" xfId="1" applyNumberFormat="1" applyFont="1" applyBorder="1"/>
    <xf numFmtId="164" fontId="0" fillId="0" borderId="1" xfId="0" applyNumberFormat="1" applyBorder="1"/>
    <xf numFmtId="164" fontId="0" fillId="0" borderId="1" xfId="1" applyNumberFormat="1" applyFont="1" applyFill="1" applyBorder="1"/>
    <xf numFmtId="164" fontId="0" fillId="0" borderId="1" xfId="1" applyNumberFormat="1" applyFont="1" applyBorder="1" applyAlignment="1">
      <alignment horizontal="right"/>
    </xf>
    <xf numFmtId="0" fontId="7" fillId="2" borderId="1" xfId="0" applyFont="1" applyFill="1" applyBorder="1" applyAlignment="1">
      <alignment horizontal="center"/>
    </xf>
    <xf numFmtId="44" fontId="0" fillId="0" borderId="1" xfId="2" applyFont="1" applyBorder="1"/>
    <xf numFmtId="0" fontId="0" fillId="0" borderId="1" xfId="0" applyBorder="1"/>
    <xf numFmtId="164" fontId="0" fillId="0" borderId="0" xfId="0" applyNumberFormat="1"/>
    <xf numFmtId="44" fontId="0" fillId="0" borderId="0" xfId="2" applyFont="1"/>
    <xf numFmtId="43" fontId="0" fillId="0" borderId="0" xfId="0" applyNumberFormat="1"/>
    <xf numFmtId="14" fontId="0" fillId="0" borderId="0" xfId="0" applyNumberFormat="1"/>
    <xf numFmtId="0" fontId="0" fillId="0" borderId="1" xfId="0" applyFill="1" applyBorder="1"/>
    <xf numFmtId="0" fontId="0" fillId="0" borderId="0" xfId="0" applyFill="1"/>
    <xf numFmtId="0" fontId="7" fillId="0" borderId="0" xfId="0" applyFont="1"/>
    <xf numFmtId="165" fontId="0" fillId="0" borderId="1" xfId="1" applyNumberFormat="1" applyFont="1" applyBorder="1" applyAlignment="1">
      <alignment horizontal="right"/>
    </xf>
    <xf numFmtId="164" fontId="0" fillId="0" borderId="2" xfId="1" applyNumberFormat="1" applyFont="1" applyFill="1" applyBorder="1"/>
    <xf numFmtId="0" fontId="0" fillId="0" borderId="0" xfId="0" applyFill="1" applyBorder="1"/>
    <xf numFmtId="164" fontId="11" fillId="0" borderId="1" xfId="0" applyNumberFormat="1" applyFont="1" applyBorder="1" applyAlignment="1">
      <alignment horizontal="right"/>
    </xf>
    <xf numFmtId="0" fontId="12" fillId="3" borderId="1" xfId="0" applyFont="1" applyFill="1" applyBorder="1" applyAlignment="1">
      <alignment horizontal="center"/>
    </xf>
    <xf numFmtId="9" fontId="0" fillId="0" borderId="1" xfId="213" applyFont="1" applyBorder="1"/>
    <xf numFmtId="0" fontId="14" fillId="0" borderId="0" xfId="0" applyFont="1"/>
    <xf numFmtId="0" fontId="7" fillId="5" borderId="1" xfId="238" applyFont="1" applyFill="1" applyBorder="1" applyAlignment="1">
      <alignment horizontal="center"/>
    </xf>
    <xf numFmtId="0" fontId="7" fillId="0" borderId="1" xfId="238" applyFont="1" applyFill="1" applyBorder="1" applyAlignment="1">
      <alignment horizontal="center"/>
    </xf>
    <xf numFmtId="0" fontId="4" fillId="0" borderId="1" xfId="0" applyFont="1" applyBorder="1"/>
    <xf numFmtId="0" fontId="4" fillId="0" borderId="7" xfId="0" applyFont="1" applyBorder="1"/>
    <xf numFmtId="0" fontId="0" fillId="0" borderId="7" xfId="0" applyBorder="1"/>
    <xf numFmtId="0" fontId="0" fillId="0" borderId="8" xfId="0" applyBorder="1"/>
    <xf numFmtId="0" fontId="7" fillId="0" borderId="6" xfId="238" applyFont="1" applyBorder="1"/>
    <xf numFmtId="0" fontId="4" fillId="0" borderId="0" xfId="0" applyFont="1"/>
    <xf numFmtId="0" fontId="7" fillId="6" borderId="1" xfId="238" applyFont="1" applyFill="1" applyBorder="1" applyAlignment="1">
      <alignment horizontal="center"/>
    </xf>
    <xf numFmtId="0" fontId="0" fillId="0" borderId="1" xfId="0" applyFont="1" applyBorder="1"/>
    <xf numFmtId="0" fontId="7" fillId="5" borderId="7" xfId="238" applyFont="1" applyFill="1" applyBorder="1" applyAlignment="1">
      <alignment horizontal="center"/>
    </xf>
    <xf numFmtId="164" fontId="7" fillId="0" borderId="6" xfId="239" applyNumberFormat="1" applyFont="1" applyBorder="1"/>
    <xf numFmtId="0" fontId="7" fillId="0" borderId="0" xfId="238" applyFont="1" applyBorder="1"/>
    <xf numFmtId="164" fontId="7" fillId="0" borderId="0" xfId="239" applyNumberFormat="1" applyFont="1" applyBorder="1"/>
    <xf numFmtId="0" fontId="7" fillId="6" borderId="7" xfId="238" applyFont="1" applyFill="1" applyBorder="1" applyAlignment="1">
      <alignment horizontal="center"/>
    </xf>
    <xf numFmtId="0" fontId="4" fillId="0" borderId="1" xfId="238" applyBorder="1"/>
    <xf numFmtId="3" fontId="4" fillId="0" borderId="1" xfId="238" applyNumberFormat="1" applyBorder="1"/>
    <xf numFmtId="0" fontId="4" fillId="0" borderId="1" xfId="238" applyFill="1" applyBorder="1"/>
    <xf numFmtId="0" fontId="4" fillId="0" borderId="0" xfId="238" applyFill="1" applyBorder="1"/>
    <xf numFmtId="0" fontId="7" fillId="5" borderId="9" xfId="238" applyFont="1" applyFill="1" applyBorder="1" applyAlignment="1">
      <alignment horizontal="center"/>
    </xf>
    <xf numFmtId="0" fontId="7" fillId="6" borderId="3" xfId="238" applyFont="1" applyFill="1" applyBorder="1" applyAlignment="1">
      <alignment horizontal="center"/>
    </xf>
    <xf numFmtId="0" fontId="16" fillId="0" borderId="0" xfId="240" applyFont="1"/>
    <xf numFmtId="0" fontId="15" fillId="0" borderId="0" xfId="240"/>
    <xf numFmtId="0" fontId="15" fillId="0" borderId="1" xfId="240" applyBorder="1"/>
    <xf numFmtId="0" fontId="15" fillId="0" borderId="8" xfId="240" applyBorder="1"/>
    <xf numFmtId="0" fontId="15" fillId="0" borderId="6" xfId="240" applyBorder="1"/>
    <xf numFmtId="0" fontId="15" fillId="0" borderId="0" xfId="240" applyBorder="1"/>
    <xf numFmtId="6" fontId="15" fillId="0" borderId="1" xfId="240" applyNumberFormat="1" applyBorder="1"/>
    <xf numFmtId="6" fontId="15" fillId="0" borderId="0" xfId="240" applyNumberFormat="1" applyBorder="1"/>
    <xf numFmtId="0" fontId="15" fillId="0" borderId="3" xfId="240" applyBorder="1"/>
    <xf numFmtId="0" fontId="15" fillId="0" borderId="0" xfId="240" applyAlignment="1">
      <alignment horizontal="center"/>
    </xf>
    <xf numFmtId="6" fontId="15" fillId="0" borderId="1" xfId="240" applyNumberFormat="1" applyFont="1" applyBorder="1" applyAlignment="1">
      <alignment horizontal="center"/>
    </xf>
    <xf numFmtId="6" fontId="15" fillId="0" borderId="0" xfId="240" applyNumberFormat="1" applyBorder="1" applyAlignment="1">
      <alignment horizontal="center"/>
    </xf>
    <xf numFmtId="3" fontId="15" fillId="0" borderId="0" xfId="240" applyNumberFormat="1" applyAlignment="1">
      <alignment horizontal="center"/>
    </xf>
    <xf numFmtId="164" fontId="15" fillId="0" borderId="8" xfId="240" applyNumberFormat="1" applyBorder="1"/>
    <xf numFmtId="164" fontId="15" fillId="0" borderId="6" xfId="240" applyNumberFormat="1" applyBorder="1"/>
    <xf numFmtId="164" fontId="15" fillId="0" borderId="0" xfId="240" applyNumberFormat="1" applyBorder="1"/>
    <xf numFmtId="0" fontId="7" fillId="0" borderId="1" xfId="238" applyFont="1" applyBorder="1"/>
    <xf numFmtId="3" fontId="0" fillId="0" borderId="1" xfId="0" applyNumberFormat="1" applyBorder="1"/>
    <xf numFmtId="3" fontId="0" fillId="0" borderId="7" xfId="0" applyNumberFormat="1" applyBorder="1"/>
    <xf numFmtId="3" fontId="0" fillId="0" borderId="8" xfId="0" applyNumberFormat="1" applyBorder="1"/>
    <xf numFmtId="0" fontId="15" fillId="0" borderId="1" xfId="240" applyBorder="1" applyAlignment="1">
      <alignment horizontal="right"/>
    </xf>
    <xf numFmtId="0" fontId="0" fillId="0" borderId="1" xfId="238" applyFont="1" applyBorder="1"/>
    <xf numFmtId="0" fontId="15" fillId="0" borderId="8" xfId="240" applyBorder="1" applyAlignment="1">
      <alignment horizontal="right"/>
    </xf>
    <xf numFmtId="0" fontId="19" fillId="0" borderId="6" xfId="240" applyFont="1" applyBorder="1" applyAlignment="1">
      <alignment horizontal="right"/>
    </xf>
    <xf numFmtId="0" fontId="19" fillId="0" borderId="6" xfId="240" applyFont="1" applyBorder="1"/>
    <xf numFmtId="0" fontId="15" fillId="0" borderId="0" xfId="240" applyBorder="1" applyAlignment="1">
      <alignment horizontal="center"/>
    </xf>
    <xf numFmtId="3" fontId="15" fillId="0" borderId="1" xfId="240" applyNumberFormat="1" applyBorder="1"/>
    <xf numFmtId="3" fontId="15" fillId="0" borderId="8" xfId="240" applyNumberFormat="1" applyBorder="1"/>
    <xf numFmtId="3" fontId="15" fillId="0" borderId="6" xfId="240" applyNumberFormat="1" applyBorder="1"/>
    <xf numFmtId="166" fontId="15" fillId="0" borderId="1" xfId="240" applyNumberFormat="1" applyBorder="1"/>
    <xf numFmtId="0" fontId="0" fillId="6" borderId="1" xfId="0" applyFill="1" applyBorder="1"/>
    <xf numFmtId="0" fontId="7" fillId="0" borderId="1" xfId="0" applyFont="1" applyFill="1" applyBorder="1"/>
    <xf numFmtId="0" fontId="0" fillId="0" borderId="7" xfId="0" applyFill="1" applyBorder="1"/>
    <xf numFmtId="0" fontId="7" fillId="0" borderId="3" xfId="0" applyFont="1" applyFill="1" applyBorder="1"/>
    <xf numFmtId="0" fontId="7" fillId="7" borderId="1" xfId="0" applyFont="1" applyFill="1" applyBorder="1"/>
    <xf numFmtId="3" fontId="15" fillId="0" borderId="1" xfId="240" applyNumberFormat="1" applyBorder="1" applyAlignment="1">
      <alignment horizontal="center"/>
    </xf>
    <xf numFmtId="166" fontId="15" fillId="0" borderId="1" xfId="240" applyNumberFormat="1" applyBorder="1" applyAlignment="1">
      <alignment horizontal="center"/>
    </xf>
    <xf numFmtId="3" fontId="15" fillId="0" borderId="11" xfId="240" applyNumberFormat="1" applyBorder="1"/>
    <xf numFmtId="0" fontId="0" fillId="0" borderId="9" xfId="0" applyBorder="1"/>
    <xf numFmtId="0" fontId="3" fillId="0" borderId="1" xfId="238" applyFont="1" applyBorder="1"/>
    <xf numFmtId="164" fontId="3" fillId="0" borderId="1" xfId="239" applyNumberFormat="1" applyFont="1" applyBorder="1"/>
    <xf numFmtId="0" fontId="3" fillId="0" borderId="1" xfId="238" applyFont="1" applyFill="1" applyBorder="1"/>
    <xf numFmtId="0" fontId="3" fillId="0" borderId="1" xfId="240" applyFont="1" applyFill="1" applyBorder="1"/>
    <xf numFmtId="164" fontId="3" fillId="0" borderId="1" xfId="239" applyNumberFormat="1" applyFont="1" applyFill="1" applyBorder="1"/>
    <xf numFmtId="0" fontId="3" fillId="0" borderId="1" xfId="240" applyFont="1" applyBorder="1"/>
    <xf numFmtId="0" fontId="3" fillId="0" borderId="8" xfId="238" applyFont="1" applyBorder="1"/>
    <xf numFmtId="164" fontId="3" fillId="0" borderId="8" xfId="239" applyNumberFormat="1" applyFont="1" applyBorder="1"/>
    <xf numFmtId="3" fontId="3" fillId="0" borderId="0" xfId="240" applyNumberFormat="1" applyFont="1" applyBorder="1" applyAlignment="1">
      <alignment horizontal="right" vertical="top" wrapText="1"/>
    </xf>
    <xf numFmtId="164" fontId="3" fillId="0" borderId="1" xfId="239" applyNumberFormat="1" applyFont="1" applyBorder="1" applyAlignment="1">
      <alignment horizontal="right"/>
    </xf>
    <xf numFmtId="164" fontId="3" fillId="0" borderId="3" xfId="239" applyNumberFormat="1" applyFont="1" applyBorder="1"/>
    <xf numFmtId="164" fontId="3" fillId="0" borderId="3" xfId="239" applyNumberFormat="1" applyFont="1" applyFill="1" applyBorder="1"/>
    <xf numFmtId="164" fontId="3" fillId="0" borderId="10" xfId="239" applyNumberFormat="1" applyFont="1" applyBorder="1"/>
    <xf numFmtId="164" fontId="3" fillId="0" borderId="6" xfId="239" applyNumberFormat="1" applyFont="1" applyBorder="1"/>
    <xf numFmtId="164" fontId="3" fillId="0" borderId="11" xfId="239" applyNumberFormat="1" applyFont="1" applyBorder="1"/>
    <xf numFmtId="164" fontId="3" fillId="0" borderId="0" xfId="239" applyNumberFormat="1" applyFont="1" applyBorder="1"/>
    <xf numFmtId="164" fontId="3" fillId="0" borderId="1" xfId="239" applyNumberFormat="1" applyFont="1" applyBorder="1" applyAlignment="1">
      <alignment horizontal="center"/>
    </xf>
    <xf numFmtId="164" fontId="3" fillId="0" borderId="1" xfId="239" applyNumberFormat="1" applyFont="1" applyFill="1" applyBorder="1" applyAlignment="1">
      <alignment horizontal="center"/>
    </xf>
    <xf numFmtId="164" fontId="3" fillId="0" borderId="8" xfId="239" applyNumberFormat="1" applyFont="1" applyBorder="1" applyAlignment="1">
      <alignment horizontal="center"/>
    </xf>
    <xf numFmtId="164" fontId="3" fillId="0" borderId="6" xfId="239" applyNumberFormat="1" applyFont="1" applyBorder="1" applyAlignment="1">
      <alignment horizontal="center"/>
    </xf>
    <xf numFmtId="164" fontId="3" fillId="0" borderId="0" xfId="239" applyNumberFormat="1" applyFont="1" applyBorder="1" applyAlignment="1">
      <alignment horizontal="center"/>
    </xf>
    <xf numFmtId="3" fontId="3" fillId="0" borderId="0" xfId="240" applyNumberFormat="1" applyFont="1" applyBorder="1" applyAlignment="1">
      <alignment horizontal="center" vertical="top" wrapText="1"/>
    </xf>
    <xf numFmtId="0" fontId="3" fillId="0" borderId="0" xfId="240" applyFont="1"/>
    <xf numFmtId="3" fontId="3" fillId="0" borderId="1" xfId="0" applyNumberFormat="1" applyFont="1" applyBorder="1" applyAlignment="1">
      <alignment horizontal="right" vertical="top" wrapText="1"/>
    </xf>
    <xf numFmtId="3" fontId="3" fillId="0" borderId="1" xfId="238" applyNumberFormat="1" applyFont="1" applyBorder="1"/>
    <xf numFmtId="3" fontId="3" fillId="0" borderId="1" xfId="0" applyNumberFormat="1" applyFont="1" applyBorder="1"/>
    <xf numFmtId="0" fontId="3" fillId="0" borderId="1" xfId="0" applyFont="1" applyBorder="1"/>
    <xf numFmtId="0" fontId="3" fillId="0" borderId="7" xfId="0" applyFont="1" applyBorder="1"/>
    <xf numFmtId="0" fontId="3" fillId="0" borderId="1" xfId="0" applyFont="1" applyFill="1" applyBorder="1"/>
    <xf numFmtId="0" fontId="20" fillId="0" borderId="0" xfId="0" applyFont="1"/>
    <xf numFmtId="0" fontId="0" fillId="0" borderId="1" xfId="240" applyFont="1" applyFill="1" applyBorder="1"/>
    <xf numFmtId="0" fontId="0" fillId="0" borderId="8" xfId="238" applyFont="1" applyBorder="1"/>
    <xf numFmtId="0" fontId="0" fillId="0" borderId="0" xfId="238" applyFont="1" applyFill="1" applyBorder="1"/>
    <xf numFmtId="164" fontId="7" fillId="0" borderId="1" xfId="0" applyNumberFormat="1" applyFont="1" applyBorder="1"/>
    <xf numFmtId="3" fontId="7" fillId="0" borderId="1" xfId="0" applyNumberFormat="1" applyFont="1" applyBorder="1"/>
    <xf numFmtId="3" fontId="7" fillId="0" borderId="6" xfId="0" applyNumberFormat="1" applyFont="1" applyBorder="1"/>
    <xf numFmtId="0" fontId="21" fillId="0" borderId="0" xfId="240" applyFont="1"/>
    <xf numFmtId="0" fontId="22" fillId="0" borderId="0" xfId="240" applyFont="1"/>
    <xf numFmtId="0" fontId="21" fillId="5" borderId="7" xfId="238" applyFont="1" applyFill="1" applyBorder="1" applyAlignment="1">
      <alignment horizontal="center"/>
    </xf>
    <xf numFmtId="0" fontId="21" fillId="5" borderId="1" xfId="238" applyFont="1" applyFill="1" applyBorder="1" applyAlignment="1">
      <alignment horizontal="center"/>
    </xf>
    <xf numFmtId="0" fontId="22" fillId="0" borderId="1" xfId="238" applyFont="1" applyBorder="1"/>
    <xf numFmtId="164" fontId="22" fillId="0" borderId="1" xfId="239" applyNumberFormat="1" applyFont="1" applyBorder="1"/>
    <xf numFmtId="0" fontId="22" fillId="0" borderId="1" xfId="240" applyFont="1" applyBorder="1"/>
    <xf numFmtId="0" fontId="22" fillId="0" borderId="1" xfId="238" applyFont="1" applyFill="1" applyBorder="1"/>
    <xf numFmtId="0" fontId="22" fillId="0" borderId="1" xfId="240" applyFont="1" applyFill="1" applyBorder="1"/>
    <xf numFmtId="164" fontId="22" fillId="0" borderId="1" xfId="239" applyNumberFormat="1" applyFont="1" applyFill="1" applyBorder="1"/>
    <xf numFmtId="0" fontId="22" fillId="0" borderId="0" xfId="0" applyFont="1"/>
    <xf numFmtId="0" fontId="22" fillId="0" borderId="8" xfId="238" applyFont="1" applyBorder="1"/>
    <xf numFmtId="164" fontId="22" fillId="0" borderId="8" xfId="239" applyNumberFormat="1" applyFont="1" applyBorder="1"/>
    <xf numFmtId="0" fontId="22" fillId="0" borderId="8" xfId="240" applyFont="1" applyBorder="1"/>
    <xf numFmtId="0" fontId="21" fillId="0" borderId="6" xfId="238" applyFont="1" applyBorder="1"/>
    <xf numFmtId="164" fontId="22" fillId="0" borderId="6" xfId="239" applyNumberFormat="1" applyFont="1" applyBorder="1"/>
    <xf numFmtId="0" fontId="22" fillId="0" borderId="6" xfId="240" applyFont="1" applyBorder="1"/>
    <xf numFmtId="0" fontId="21" fillId="0" borderId="0" xfId="238" applyFont="1" applyBorder="1"/>
    <xf numFmtId="164" fontId="22" fillId="0" borderId="0" xfId="239" applyNumberFormat="1" applyFont="1" applyBorder="1"/>
    <xf numFmtId="0" fontId="22" fillId="0" borderId="0" xfId="240" applyFont="1" applyBorder="1"/>
    <xf numFmtId="0" fontId="21" fillId="6" borderId="1" xfId="238" applyFont="1" applyFill="1" applyBorder="1" applyAlignment="1">
      <alignment horizontal="center"/>
    </xf>
    <xf numFmtId="0" fontId="21" fillId="6" borderId="7" xfId="238" applyFont="1" applyFill="1" applyBorder="1" applyAlignment="1">
      <alignment horizontal="center"/>
    </xf>
    <xf numFmtId="3" fontId="22" fillId="0" borderId="0" xfId="240" applyNumberFormat="1" applyFont="1" applyBorder="1" applyAlignment="1">
      <alignment horizontal="right" vertical="top" wrapText="1"/>
    </xf>
    <xf numFmtId="3" fontId="22" fillId="0" borderId="1" xfId="238" applyNumberFormat="1" applyFont="1" applyBorder="1"/>
    <xf numFmtId="3" fontId="22" fillId="0" borderId="1" xfId="239" applyNumberFormat="1" applyFont="1" applyBorder="1" applyAlignment="1">
      <alignment horizontal="right"/>
    </xf>
    <xf numFmtId="3" fontId="22" fillId="0" borderId="1" xfId="240" applyNumberFormat="1" applyFont="1" applyBorder="1"/>
    <xf numFmtId="3" fontId="22" fillId="0" borderId="3" xfId="240" applyNumberFormat="1" applyFont="1" applyBorder="1"/>
    <xf numFmtId="6" fontId="22" fillId="0" borderId="1" xfId="240" applyNumberFormat="1" applyFont="1" applyBorder="1" applyAlignment="1">
      <alignment horizontal="right"/>
    </xf>
    <xf numFmtId="6" fontId="22" fillId="0" borderId="1" xfId="240" applyNumberFormat="1" applyFont="1" applyBorder="1"/>
    <xf numFmtId="166" fontId="22" fillId="0" borderId="1" xfId="240" applyNumberFormat="1" applyFont="1" applyBorder="1"/>
    <xf numFmtId="166" fontId="22" fillId="0" borderId="3" xfId="240" applyNumberFormat="1" applyFont="1" applyBorder="1"/>
    <xf numFmtId="0" fontId="22" fillId="0" borderId="0" xfId="238" applyFont="1" applyFill="1" applyBorder="1"/>
    <xf numFmtId="6" fontId="22" fillId="0" borderId="0" xfId="240" applyNumberFormat="1" applyFont="1" applyBorder="1"/>
    <xf numFmtId="3" fontId="23" fillId="0" borderId="0" xfId="0" applyNumberFormat="1" applyFont="1"/>
    <xf numFmtId="3" fontId="15" fillId="0" borderId="3" xfId="240" applyNumberFormat="1" applyBorder="1"/>
    <xf numFmtId="166" fontId="4" fillId="0" borderId="1" xfId="238" applyNumberFormat="1" applyFill="1" applyBorder="1"/>
    <xf numFmtId="166" fontId="15" fillId="0" borderId="3" xfId="240" applyNumberFormat="1" applyBorder="1"/>
    <xf numFmtId="166" fontId="15" fillId="0" borderId="0" xfId="240" applyNumberFormat="1"/>
    <xf numFmtId="3" fontId="3" fillId="0" borderId="3" xfId="239" applyNumberFormat="1" applyFont="1" applyBorder="1" applyAlignment="1">
      <alignment horizontal="right"/>
    </xf>
    <xf numFmtId="3" fontId="15" fillId="0" borderId="0" xfId="240" applyNumberFormat="1"/>
    <xf numFmtId="166" fontId="15" fillId="0" borderId="1" xfId="240" applyNumberFormat="1" applyFont="1" applyBorder="1" applyAlignment="1">
      <alignment horizontal="right"/>
    </xf>
    <xf numFmtId="3" fontId="3" fillId="0" borderId="1" xfId="239" applyNumberFormat="1" applyFont="1" applyBorder="1" applyAlignment="1">
      <alignment horizontal="right"/>
    </xf>
    <xf numFmtId="3" fontId="7" fillId="0" borderId="6" xfId="0" applyNumberFormat="1" applyFont="1" applyFill="1" applyBorder="1"/>
    <xf numFmtId="3" fontId="7" fillId="0" borderId="0" xfId="0" applyNumberFormat="1" applyFont="1"/>
    <xf numFmtId="3" fontId="0" fillId="0" borderId="0" xfId="0" applyNumberFormat="1"/>
    <xf numFmtId="3" fontId="7" fillId="2" borderId="1" xfId="0" applyNumberFormat="1" applyFont="1" applyFill="1" applyBorder="1" applyAlignment="1">
      <alignment horizontal="center"/>
    </xf>
    <xf numFmtId="164" fontId="15" fillId="5" borderId="1" xfId="240" applyNumberFormat="1" applyFill="1" applyBorder="1"/>
    <xf numFmtId="0" fontId="15" fillId="5" borderId="1" xfId="240" applyFill="1" applyBorder="1"/>
    <xf numFmtId="164" fontId="15" fillId="5" borderId="8" xfId="240" applyNumberFormat="1" applyFill="1" applyBorder="1"/>
    <xf numFmtId="164" fontId="19" fillId="5" borderId="6" xfId="240" applyNumberFormat="1" applyFont="1" applyFill="1" applyBorder="1"/>
    <xf numFmtId="3" fontId="15" fillId="5" borderId="1" xfId="240" applyNumberFormat="1" applyFill="1" applyBorder="1"/>
    <xf numFmtId="166" fontId="15" fillId="5" borderId="1" xfId="240" applyNumberFormat="1" applyFill="1" applyBorder="1"/>
    <xf numFmtId="0" fontId="2" fillId="0" borderId="0" xfId="240" applyFont="1"/>
    <xf numFmtId="164" fontId="15" fillId="5" borderId="7" xfId="240" applyNumberFormat="1" applyFill="1" applyBorder="1"/>
    <xf numFmtId="3" fontId="15" fillId="5" borderId="12" xfId="240" applyNumberFormat="1" applyFill="1" applyBorder="1"/>
    <xf numFmtId="166" fontId="15" fillId="5" borderId="13" xfId="240" applyNumberFormat="1" applyFill="1" applyBorder="1"/>
    <xf numFmtId="0" fontId="22" fillId="5" borderId="1" xfId="240" applyFont="1" applyFill="1" applyBorder="1"/>
    <xf numFmtId="164" fontId="22" fillId="5" borderId="1" xfId="240" applyNumberFormat="1" applyFont="1" applyFill="1" applyBorder="1"/>
    <xf numFmtId="0" fontId="22" fillId="5" borderId="8" xfId="240" applyFont="1" applyFill="1" applyBorder="1"/>
    <xf numFmtId="3" fontId="22" fillId="5" borderId="6" xfId="240" applyNumberFormat="1" applyFont="1" applyFill="1" applyBorder="1"/>
    <xf numFmtId="3" fontId="22" fillId="5" borderId="12" xfId="240" applyNumberFormat="1" applyFont="1" applyFill="1" applyBorder="1"/>
    <xf numFmtId="166" fontId="22" fillId="5" borderId="13" xfId="240" applyNumberFormat="1" applyFont="1" applyFill="1" applyBorder="1"/>
    <xf numFmtId="0" fontId="15" fillId="5" borderId="8" xfId="240" applyFill="1" applyBorder="1"/>
    <xf numFmtId="0" fontId="15" fillId="5" borderId="6" xfId="240" applyFill="1" applyBorder="1"/>
    <xf numFmtId="0" fontId="15" fillId="5" borderId="12" xfId="240" applyFill="1" applyBorder="1"/>
    <xf numFmtId="0" fontId="15" fillId="5" borderId="13" xfId="240" applyFill="1" applyBorder="1"/>
    <xf numFmtId="164" fontId="15" fillId="5" borderId="6" xfId="240" applyNumberFormat="1" applyFill="1" applyBorder="1"/>
    <xf numFmtId="6" fontId="15" fillId="5" borderId="13" xfId="240" applyNumberFormat="1" applyFill="1" applyBorder="1"/>
    <xf numFmtId="0" fontId="26" fillId="0" borderId="1" xfId="0" applyFont="1" applyFill="1" applyBorder="1"/>
    <xf numFmtId="0" fontId="14" fillId="0" borderId="1" xfId="0" applyFont="1" applyFill="1" applyBorder="1"/>
    <xf numFmtId="0" fontId="16" fillId="0" borderId="0" xfId="0" applyFont="1"/>
    <xf numFmtId="0" fontId="27" fillId="0" borderId="0" xfId="0" applyFont="1"/>
    <xf numFmtId="0" fontId="28" fillId="0" borderId="1" xfId="0" applyFont="1" applyFill="1" applyBorder="1"/>
    <xf numFmtId="0" fontId="29" fillId="0" borderId="0" xfId="0" applyFont="1"/>
    <xf numFmtId="0" fontId="29" fillId="6" borderId="7" xfId="238" applyFont="1" applyFill="1" applyBorder="1" applyAlignment="1">
      <alignment horizontal="center"/>
    </xf>
    <xf numFmtId="0" fontId="29" fillId="0" borderId="1" xfId="0" applyFont="1" applyFill="1" applyBorder="1"/>
    <xf numFmtId="0" fontId="28" fillId="0" borderId="1" xfId="0" applyFont="1" applyBorder="1"/>
    <xf numFmtId="0" fontId="28" fillId="0" borderId="7" xfId="0" applyFont="1" applyBorder="1"/>
    <xf numFmtId="0" fontId="29" fillId="7" borderId="1" xfId="0" applyFont="1" applyFill="1" applyBorder="1"/>
    <xf numFmtId="0" fontId="28" fillId="0" borderId="0" xfId="0" applyFont="1"/>
    <xf numFmtId="0" fontId="29" fillId="0" borderId="0" xfId="0" applyFont="1" applyFill="1" applyBorder="1"/>
    <xf numFmtId="0" fontId="26" fillId="0" borderId="0" xfId="0" applyFont="1" applyFill="1" applyBorder="1"/>
    <xf numFmtId="0" fontId="14" fillId="0" borderId="0" xfId="0" applyFont="1" applyFill="1" applyBorder="1"/>
    <xf numFmtId="0" fontId="0" fillId="0" borderId="8" xfId="0" applyFill="1" applyBorder="1" applyAlignment="1">
      <alignment horizontal="center"/>
    </xf>
    <xf numFmtId="0" fontId="0" fillId="0" borderId="8" xfId="0" applyFill="1" applyBorder="1"/>
    <xf numFmtId="0" fontId="0" fillId="0" borderId="1" xfId="238" applyFont="1" applyFill="1" applyBorder="1"/>
    <xf numFmtId="164" fontId="0" fillId="0" borderId="1" xfId="239" applyNumberFormat="1" applyFont="1" applyBorder="1" applyAlignment="1">
      <alignment horizontal="center"/>
    </xf>
    <xf numFmtId="0" fontId="0" fillId="0" borderId="1" xfId="0" applyFont="1" applyFill="1" applyBorder="1"/>
    <xf numFmtId="164" fontId="0" fillId="0" borderId="1" xfId="239" applyNumberFormat="1" applyFont="1" applyBorder="1"/>
    <xf numFmtId="164" fontId="0" fillId="0" borderId="6" xfId="239" applyNumberFormat="1" applyFont="1" applyBorder="1"/>
    <xf numFmtId="0" fontId="7" fillId="0" borderId="0" xfId="0" applyFont="1" applyFill="1" applyBorder="1"/>
    <xf numFmtId="164" fontId="30" fillId="0" borderId="1" xfId="239" applyNumberFormat="1" applyFont="1" applyFill="1" applyBorder="1"/>
    <xf numFmtId="164" fontId="14" fillId="0" borderId="6" xfId="239" applyNumberFormat="1" applyFont="1" applyBorder="1"/>
    <xf numFmtId="3" fontId="14" fillId="0" borderId="1" xfId="238" applyNumberFormat="1" applyFont="1" applyBorder="1"/>
    <xf numFmtId="0" fontId="1" fillId="0" borderId="1" xfId="240" applyFont="1" applyBorder="1"/>
    <xf numFmtId="166" fontId="31" fillId="0" borderId="1" xfId="240" applyNumberFormat="1" applyFont="1" applyBorder="1"/>
    <xf numFmtId="0" fontId="31" fillId="0" borderId="6" xfId="240" applyFont="1" applyBorder="1"/>
    <xf numFmtId="0" fontId="14" fillId="0" borderId="1" xfId="0" applyFont="1" applyBorder="1"/>
    <xf numFmtId="164" fontId="30" fillId="0" borderId="6" xfId="239" applyNumberFormat="1" applyFont="1" applyBorder="1"/>
    <xf numFmtId="0" fontId="7" fillId="4" borderId="3" xfId="0" applyFont="1" applyFill="1" applyBorder="1" applyAlignment="1">
      <alignment horizontal="left"/>
    </xf>
    <xf numFmtId="0" fontId="7" fillId="4" borderId="4" xfId="0" applyFont="1" applyFill="1" applyBorder="1" applyAlignment="1">
      <alignment horizontal="left"/>
    </xf>
    <xf numFmtId="0" fontId="7" fillId="4" borderId="5" xfId="0" applyFont="1" applyFill="1" applyBorder="1" applyAlignment="1">
      <alignment horizontal="left"/>
    </xf>
    <xf numFmtId="0" fontId="10" fillId="0" borderId="0" xfId="0" applyFont="1" applyAlignment="1">
      <alignment horizontal="left"/>
    </xf>
    <xf numFmtId="0" fontId="13" fillId="0" borderId="0" xfId="0" applyFont="1" applyAlignment="1">
      <alignment horizontal="left"/>
    </xf>
    <xf numFmtId="0" fontId="23" fillId="0" borderId="6" xfId="240" applyFont="1" applyBorder="1"/>
  </cellXfs>
  <cellStyles count="243">
    <cellStyle name="Comma" xfId="1" builtinId="3"/>
    <cellStyle name="Comma 2" xfId="239"/>
    <cellStyle name="Currency" xfId="2" builtinId="4"/>
    <cellStyle name="Currency 2" xfId="241"/>
    <cellStyle name="Followed Hyperlink" xfId="70" builtinId="9" hidden="1"/>
    <cellStyle name="Followed Hyperlink" xfId="74" builtinId="9" hidden="1"/>
    <cellStyle name="Followed Hyperlink" xfId="78" builtinId="9" hidden="1"/>
    <cellStyle name="Followed Hyperlink" xfId="82" builtinId="9" hidden="1"/>
    <cellStyle name="Followed Hyperlink" xfId="86" builtinId="9" hidden="1"/>
    <cellStyle name="Followed Hyperlink" xfId="90" builtinId="9" hidden="1"/>
    <cellStyle name="Followed Hyperlink" xfId="94" builtinId="9" hidden="1"/>
    <cellStyle name="Followed Hyperlink" xfId="92" builtinId="9" hidden="1"/>
    <cellStyle name="Followed Hyperlink" xfId="88" builtinId="9" hidden="1"/>
    <cellStyle name="Followed Hyperlink" xfId="84" builtinId="9" hidden="1"/>
    <cellStyle name="Followed Hyperlink" xfId="80" builtinId="9" hidden="1"/>
    <cellStyle name="Followed Hyperlink" xfId="76" builtinId="9" hidden="1"/>
    <cellStyle name="Followed Hyperlink" xfId="72" builtinId="9" hidden="1"/>
    <cellStyle name="Followed Hyperlink" xfId="68" builtinId="9" hidden="1"/>
    <cellStyle name="Followed Hyperlink" xfId="26" builtinId="9" hidden="1"/>
    <cellStyle name="Followed Hyperlink" xfId="28" builtinId="9" hidden="1"/>
    <cellStyle name="Followed Hyperlink" xfId="30" builtinId="9" hidden="1"/>
    <cellStyle name="Followed Hyperlink" xfId="34" builtinId="9" hidden="1"/>
    <cellStyle name="Followed Hyperlink" xfId="36" builtinId="9" hidden="1"/>
    <cellStyle name="Followed Hyperlink" xfId="38" builtinId="9" hidden="1"/>
    <cellStyle name="Followed Hyperlink" xfId="42" builtinId="9" hidden="1"/>
    <cellStyle name="Followed Hyperlink" xfId="44" builtinId="9" hidden="1"/>
    <cellStyle name="Followed Hyperlink" xfId="46" builtinId="9" hidden="1"/>
    <cellStyle name="Followed Hyperlink" xfId="50" builtinId="9" hidden="1"/>
    <cellStyle name="Followed Hyperlink" xfId="52" builtinId="9" hidden="1"/>
    <cellStyle name="Followed Hyperlink" xfId="54" builtinId="9" hidden="1"/>
    <cellStyle name="Followed Hyperlink" xfId="58" builtinId="9" hidden="1"/>
    <cellStyle name="Followed Hyperlink" xfId="60" builtinId="9" hidden="1"/>
    <cellStyle name="Followed Hyperlink" xfId="62" builtinId="9" hidden="1"/>
    <cellStyle name="Followed Hyperlink" xfId="66" builtinId="9" hidden="1"/>
    <cellStyle name="Followed Hyperlink" xfId="64" builtinId="9" hidden="1"/>
    <cellStyle name="Followed Hyperlink" xfId="56" builtinId="9" hidden="1"/>
    <cellStyle name="Followed Hyperlink" xfId="48" builtinId="9" hidden="1"/>
    <cellStyle name="Followed Hyperlink" xfId="40" builtinId="9" hidden="1"/>
    <cellStyle name="Followed Hyperlink" xfId="32" builtinId="9" hidden="1"/>
    <cellStyle name="Followed Hyperlink" xfId="24" builtinId="9" hidden="1"/>
    <cellStyle name="Followed Hyperlink" xfId="12" builtinId="9" hidden="1"/>
    <cellStyle name="Followed Hyperlink" xfId="14" builtinId="9" hidden="1"/>
    <cellStyle name="Followed Hyperlink" xfId="18" builtinId="9" hidden="1"/>
    <cellStyle name="Followed Hyperlink" xfId="20" builtinId="9" hidden="1"/>
    <cellStyle name="Followed Hyperlink" xfId="22" builtinId="9" hidden="1"/>
    <cellStyle name="Followed Hyperlink" xfId="16" builtinId="9" hidden="1"/>
    <cellStyle name="Followed Hyperlink" xfId="8" builtinId="9" hidden="1"/>
    <cellStyle name="Followed Hyperlink" xfId="10" builtinId="9" hidden="1"/>
    <cellStyle name="Followed Hyperlink" xfId="6" builtinId="9" hidden="1"/>
    <cellStyle name="Followed Hyperlink" xfId="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Followed Hyperlink" xfId="225" builtinId="9" hidden="1"/>
    <cellStyle name="Followed Hyperlink" xfId="227" builtinId="9" hidden="1"/>
    <cellStyle name="Followed Hyperlink" xfId="229" builtinId="9" hidden="1"/>
    <cellStyle name="Followed Hyperlink" xfId="231" builtinId="9" hidden="1"/>
    <cellStyle name="Followed Hyperlink" xfId="233" builtinId="9" hidden="1"/>
    <cellStyle name="Followed Hyperlink" xfId="235" builtinId="9" hidden="1"/>
    <cellStyle name="Followed Hyperlink" xfId="237" builtinId="9" hidden="1"/>
    <cellStyle name="Hyperlink" xfId="59" builtinId="8" hidden="1"/>
    <cellStyle name="Hyperlink" xfId="61" builtinId="8" hidden="1"/>
    <cellStyle name="Hyperlink" xfId="63" builtinId="8" hidden="1"/>
    <cellStyle name="Hyperlink" xfId="67" builtinId="8" hidden="1"/>
    <cellStyle name="Hyperlink" xfId="69" builtinId="8" hidden="1"/>
    <cellStyle name="Hyperlink" xfId="71" builtinId="8" hidden="1"/>
    <cellStyle name="Hyperlink" xfId="75" builtinId="8" hidden="1"/>
    <cellStyle name="Hyperlink" xfId="77" builtinId="8" hidden="1"/>
    <cellStyle name="Hyperlink" xfId="79" builtinId="8" hidden="1"/>
    <cellStyle name="Hyperlink" xfId="83" builtinId="8" hidden="1"/>
    <cellStyle name="Hyperlink" xfId="85" builtinId="8" hidden="1"/>
    <cellStyle name="Hyperlink" xfId="87" builtinId="8" hidden="1"/>
    <cellStyle name="Hyperlink" xfId="91" builtinId="8" hidden="1"/>
    <cellStyle name="Hyperlink" xfId="93" builtinId="8" hidden="1"/>
    <cellStyle name="Hyperlink" xfId="89" builtinId="8" hidden="1"/>
    <cellStyle name="Hyperlink" xfId="81" builtinId="8" hidden="1"/>
    <cellStyle name="Hyperlink" xfId="73" builtinId="8" hidden="1"/>
    <cellStyle name="Hyperlink" xfId="65" builtinId="8" hidden="1"/>
    <cellStyle name="Hyperlink" xfId="57"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41" builtinId="8" hidden="1"/>
    <cellStyle name="Hyperlink" xfId="25"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7" builtinId="8" hidden="1"/>
    <cellStyle name="Hyperlink" xfId="9" builtinId="8" hidden="1"/>
    <cellStyle name="Hyperlink" xfId="11" builtinId="8" hidden="1"/>
    <cellStyle name="Hyperlink" xfId="5" builtinId="8" hidden="1"/>
    <cellStyle name="Hyperlink" xfId="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Hyperlink" xfId="224" builtinId="8" hidden="1"/>
    <cellStyle name="Hyperlink" xfId="226" builtinId="8" hidden="1"/>
    <cellStyle name="Hyperlink" xfId="228" builtinId="8" hidden="1"/>
    <cellStyle name="Hyperlink" xfId="230" builtinId="8" hidden="1"/>
    <cellStyle name="Hyperlink" xfId="232" builtinId="8" hidden="1"/>
    <cellStyle name="Hyperlink" xfId="234" builtinId="8" hidden="1"/>
    <cellStyle name="Hyperlink" xfId="236" builtinId="8" hidden="1"/>
    <cellStyle name="Normal" xfId="0" builtinId="0"/>
    <cellStyle name="Normal 2" xfId="238"/>
    <cellStyle name="Normal 3" xfId="240"/>
    <cellStyle name="Percent" xfId="213" builtinId="5"/>
    <cellStyle name="Percent 2" xfId="242"/>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18</xdr:col>
      <xdr:colOff>12700</xdr:colOff>
      <xdr:row>0</xdr:row>
      <xdr:rowOff>0</xdr:rowOff>
    </xdr:from>
    <xdr:to>
      <xdr:col>19</xdr:col>
      <xdr:colOff>656167</xdr:colOff>
      <xdr:row>5</xdr:row>
      <xdr:rowOff>81311</xdr:rowOff>
    </xdr:to>
    <xdr:pic>
      <xdr:nvPicPr>
        <xdr:cNvPr id="2" name="Picture 1" descr="MIT_logo_url.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170" r="6706" b="26220"/>
        <a:stretch/>
      </xdr:blipFill>
      <xdr:spPr>
        <a:xfrm>
          <a:off x="19634200" y="0"/>
          <a:ext cx="2040467" cy="109985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538480</xdr:colOff>
      <xdr:row>0</xdr:row>
      <xdr:rowOff>0</xdr:rowOff>
    </xdr:from>
    <xdr:to>
      <xdr:col>15</xdr:col>
      <xdr:colOff>1066800</xdr:colOff>
      <xdr:row>3</xdr:row>
      <xdr:rowOff>160535</xdr:rowOff>
    </xdr:to>
    <xdr:pic>
      <xdr:nvPicPr>
        <xdr:cNvPr id="2" name="Picture 1" descr="MIT_logo_url.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170" r="6706" b="26220"/>
        <a:stretch/>
      </xdr:blipFill>
      <xdr:spPr>
        <a:xfrm>
          <a:off x="15636240" y="0"/>
          <a:ext cx="1371600" cy="88189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317500</xdr:colOff>
      <xdr:row>0</xdr:row>
      <xdr:rowOff>0</xdr:rowOff>
    </xdr:from>
    <xdr:to>
      <xdr:col>7</xdr:col>
      <xdr:colOff>592667</xdr:colOff>
      <xdr:row>4</xdr:row>
      <xdr:rowOff>33051</xdr:rowOff>
    </xdr:to>
    <xdr:pic>
      <xdr:nvPicPr>
        <xdr:cNvPr id="2" name="Picture 1" descr="MIT_logo_url.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170" r="6706" b="26220"/>
        <a:stretch/>
      </xdr:blipFill>
      <xdr:spPr>
        <a:xfrm>
          <a:off x="17018000" y="0"/>
          <a:ext cx="1562100" cy="9220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0</xdr:colOff>
      <xdr:row>0</xdr:row>
      <xdr:rowOff>0</xdr:rowOff>
    </xdr:from>
    <xdr:to>
      <xdr:col>6</xdr:col>
      <xdr:colOff>838200</xdr:colOff>
      <xdr:row>4</xdr:row>
      <xdr:rowOff>8135</xdr:rowOff>
    </xdr:to>
    <xdr:pic>
      <xdr:nvPicPr>
        <xdr:cNvPr id="2" name="Picture 1" descr="MIT_logo_url.png"/>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t="23170" r="6706" b="26220"/>
        <a:stretch/>
      </xdr:blipFill>
      <xdr:spPr>
        <a:xfrm>
          <a:off x="17932400" y="0"/>
          <a:ext cx="1066800" cy="83363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8:U43"/>
  <sheetViews>
    <sheetView showGridLines="0" topLeftCell="B4" zoomScale="75" zoomScaleNormal="75" zoomScalePageLayoutView="86" workbookViewId="0">
      <selection activeCell="H18" sqref="H18"/>
    </sheetView>
  </sheetViews>
  <sheetFormatPr defaultColWidth="11" defaultRowHeight="15.75"/>
  <cols>
    <col min="1" max="1" width="19.125" customWidth="1"/>
    <col min="2" max="2" width="39.125" customWidth="1"/>
    <col min="3" max="3" width="15" customWidth="1"/>
    <col min="4" max="4" width="16.75" bestFit="1" customWidth="1"/>
    <col min="5" max="11" width="15" customWidth="1"/>
    <col min="12" max="14" width="15" hidden="1" customWidth="1"/>
    <col min="15" max="17" width="15" customWidth="1"/>
    <col min="18" max="18" width="16.75" bestFit="1" customWidth="1"/>
    <col min="19" max="19" width="18.25" bestFit="1" customWidth="1"/>
    <col min="20" max="20" width="15" customWidth="1"/>
    <col min="21" max="21" width="14" bestFit="1" customWidth="1"/>
  </cols>
  <sheetData>
    <row r="8" spans="1:21">
      <c r="A8" s="217" t="s">
        <v>62</v>
      </c>
      <c r="B8" s="218"/>
      <c r="C8" s="218"/>
      <c r="D8" s="218"/>
      <c r="E8" s="218"/>
      <c r="F8" s="218"/>
      <c r="G8" s="218"/>
      <c r="H8" s="218"/>
      <c r="I8" s="218"/>
      <c r="J8" s="218"/>
      <c r="K8" s="218"/>
      <c r="L8" s="218"/>
      <c r="M8" s="218"/>
      <c r="N8" s="218"/>
      <c r="O8" s="218"/>
      <c r="P8" s="218"/>
      <c r="Q8" s="218"/>
      <c r="R8" s="218"/>
      <c r="S8" s="218"/>
      <c r="T8" s="219"/>
    </row>
    <row r="9" spans="1:21" s="21" customFormat="1">
      <c r="A9" s="5" t="s">
        <v>0</v>
      </c>
      <c r="B9" s="5" t="s">
        <v>1</v>
      </c>
      <c r="C9" s="5" t="s">
        <v>8</v>
      </c>
      <c r="D9" s="5" t="s">
        <v>9</v>
      </c>
      <c r="E9" s="5" t="s">
        <v>10</v>
      </c>
      <c r="F9" s="5" t="s">
        <v>11</v>
      </c>
      <c r="G9" s="5" t="s">
        <v>12</v>
      </c>
      <c r="H9" s="5" t="s">
        <v>13</v>
      </c>
      <c r="I9" s="5" t="s">
        <v>14</v>
      </c>
      <c r="J9" s="5" t="s">
        <v>15</v>
      </c>
      <c r="K9" s="5" t="s">
        <v>16</v>
      </c>
      <c r="L9" s="5" t="s">
        <v>17</v>
      </c>
      <c r="M9" s="5" t="s">
        <v>18</v>
      </c>
      <c r="N9" s="5" t="s">
        <v>19</v>
      </c>
      <c r="O9" s="5" t="s">
        <v>17</v>
      </c>
      <c r="P9" s="5" t="s">
        <v>18</v>
      </c>
      <c r="Q9" s="5" t="s">
        <v>19</v>
      </c>
      <c r="R9" s="5" t="s">
        <v>20</v>
      </c>
      <c r="S9" s="19" t="s">
        <v>61</v>
      </c>
      <c r="T9" s="19" t="s">
        <v>56</v>
      </c>
    </row>
    <row r="10" spans="1:21" s="21" customFormat="1">
      <c r="A10" s="7" t="s">
        <v>57</v>
      </c>
      <c r="B10" s="7" t="s">
        <v>58</v>
      </c>
      <c r="C10" s="1">
        <f>'CFG - Breakout'!$D$17</f>
        <v>14721</v>
      </c>
      <c r="D10" s="1"/>
      <c r="E10" s="1"/>
      <c r="F10" s="1"/>
      <c r="G10" s="1"/>
      <c r="H10" s="1"/>
      <c r="I10" s="1"/>
      <c r="J10" s="1"/>
      <c r="K10" s="1"/>
      <c r="L10" s="1"/>
      <c r="M10" s="1"/>
      <c r="N10" s="1"/>
      <c r="O10" s="1"/>
      <c r="P10" s="1"/>
      <c r="Q10" s="1"/>
      <c r="R10" s="1">
        <f>SUM(C10:Q10)</f>
        <v>14721</v>
      </c>
      <c r="S10" s="1"/>
      <c r="T10" s="20"/>
    </row>
    <row r="11" spans="1:21" s="21" customFormat="1">
      <c r="A11" s="7" t="s">
        <v>21</v>
      </c>
      <c r="B11" s="7" t="s">
        <v>63</v>
      </c>
      <c r="C11" s="15">
        <f>'CFG - Breakout'!$D$27</f>
        <v>395536518</v>
      </c>
      <c r="D11" s="15"/>
      <c r="E11" s="15"/>
      <c r="F11" s="15"/>
      <c r="G11" s="15"/>
      <c r="H11" s="15"/>
      <c r="I11" s="15"/>
      <c r="J11" s="15"/>
      <c r="K11" s="15"/>
      <c r="L11" s="15"/>
      <c r="M11" s="15"/>
      <c r="N11" s="15"/>
      <c r="O11" s="15"/>
      <c r="P11" s="15"/>
      <c r="Q11" s="15"/>
      <c r="R11" s="1">
        <f>SUM(C11:Q11)</f>
        <v>395536518</v>
      </c>
      <c r="S11" s="1"/>
      <c r="T11" s="20"/>
    </row>
    <row r="12" spans="1:21" s="21" customFormat="1">
      <c r="A12"/>
      <c r="B12"/>
      <c r="C12"/>
      <c r="D12"/>
      <c r="E12"/>
      <c r="F12"/>
      <c r="G12"/>
      <c r="H12"/>
      <c r="I12"/>
      <c r="J12"/>
      <c r="K12"/>
      <c r="L12"/>
      <c r="M12"/>
      <c r="N12"/>
      <c r="O12"/>
      <c r="P12"/>
      <c r="Q12"/>
      <c r="R12"/>
      <c r="S12"/>
      <c r="T12"/>
    </row>
    <row r="13" spans="1:21">
      <c r="A13" s="5" t="s">
        <v>0</v>
      </c>
      <c r="B13" s="5" t="s">
        <v>1</v>
      </c>
      <c r="C13" s="5" t="s">
        <v>50</v>
      </c>
      <c r="D13" s="5" t="s">
        <v>53</v>
      </c>
      <c r="E13" s="5" t="s">
        <v>54</v>
      </c>
      <c r="F13" s="5" t="s">
        <v>55</v>
      </c>
    </row>
    <row r="14" spans="1:21">
      <c r="A14" s="7" t="s">
        <v>26</v>
      </c>
      <c r="B14" s="7" t="s">
        <v>118</v>
      </c>
      <c r="C14" s="2">
        <f>SUM(C10:E10)</f>
        <v>14721</v>
      </c>
      <c r="D14" s="2">
        <f>SUM(F10:H10)</f>
        <v>0</v>
      </c>
      <c r="E14" s="2">
        <f>SUM(I10:K10)</f>
        <v>0</v>
      </c>
      <c r="F14" s="2"/>
    </row>
    <row r="15" spans="1:21">
      <c r="A15" s="7" t="s">
        <v>21</v>
      </c>
      <c r="B15" s="7" t="s">
        <v>63</v>
      </c>
      <c r="C15" s="2">
        <f>SUM(C11:E11)</f>
        <v>395536518</v>
      </c>
      <c r="D15" s="2">
        <f>SUM(F11:H11)</f>
        <v>0</v>
      </c>
      <c r="E15" s="2">
        <f>SUM(I11:K11)</f>
        <v>0</v>
      </c>
      <c r="F15" s="2"/>
      <c r="U15" s="9"/>
    </row>
    <row r="16" spans="1:21">
      <c r="U16" s="9"/>
    </row>
    <row r="29" spans="21:21">
      <c r="U29" s="9"/>
    </row>
    <row r="38" spans="1:20" s="111" customFormat="1" ht="18" customHeight="1">
      <c r="A38"/>
      <c r="B38"/>
      <c r="C38"/>
      <c r="D38"/>
      <c r="E38"/>
      <c r="F38"/>
      <c r="G38"/>
      <c r="H38"/>
      <c r="I38"/>
      <c r="J38"/>
      <c r="K38"/>
      <c r="L38"/>
      <c r="M38"/>
      <c r="N38"/>
      <c r="O38"/>
      <c r="P38"/>
      <c r="Q38"/>
      <c r="R38"/>
      <c r="S38"/>
      <c r="T38"/>
    </row>
    <row r="39" spans="1:20" s="111" customFormat="1" ht="18" customHeight="1">
      <c r="A39"/>
      <c r="B39"/>
      <c r="C39"/>
      <c r="D39"/>
      <c r="E39"/>
      <c r="F39"/>
      <c r="G39"/>
      <c r="H39"/>
      <c r="I39"/>
      <c r="J39"/>
      <c r="K39"/>
      <c r="L39"/>
      <c r="M39"/>
      <c r="N39"/>
      <c r="O39"/>
      <c r="P39"/>
      <c r="Q39"/>
      <c r="R39"/>
      <c r="S39"/>
      <c r="T39"/>
    </row>
    <row r="40" spans="1:20" s="111" customFormat="1" ht="18" customHeight="1">
      <c r="A40"/>
      <c r="B40"/>
      <c r="C40"/>
      <c r="D40"/>
      <c r="E40"/>
      <c r="F40"/>
      <c r="G40"/>
      <c r="H40"/>
      <c r="I40"/>
      <c r="J40"/>
      <c r="K40"/>
      <c r="L40"/>
      <c r="M40"/>
      <c r="N40"/>
      <c r="O40"/>
      <c r="P40"/>
      <c r="Q40"/>
      <c r="R40"/>
      <c r="S40"/>
      <c r="T40"/>
    </row>
    <row r="41" spans="1:20" s="111" customFormat="1" ht="18" customHeight="1">
      <c r="A41"/>
      <c r="B41"/>
      <c r="C41"/>
      <c r="D41"/>
      <c r="E41"/>
      <c r="F41"/>
      <c r="G41"/>
      <c r="H41"/>
      <c r="I41"/>
      <c r="J41"/>
      <c r="K41"/>
      <c r="L41"/>
      <c r="M41"/>
      <c r="N41"/>
      <c r="O41"/>
      <c r="P41"/>
      <c r="Q41"/>
      <c r="R41"/>
      <c r="S41"/>
      <c r="T41"/>
    </row>
    <row r="42" spans="1:20" s="111" customFormat="1" ht="18" customHeight="1">
      <c r="A42"/>
      <c r="B42"/>
      <c r="C42"/>
      <c r="D42"/>
      <c r="E42"/>
      <c r="F42"/>
      <c r="G42"/>
      <c r="H42"/>
      <c r="I42"/>
      <c r="J42"/>
      <c r="K42"/>
      <c r="L42"/>
      <c r="M42"/>
      <c r="N42"/>
      <c r="O42"/>
      <c r="P42"/>
      <c r="Q42"/>
      <c r="R42"/>
      <c r="S42"/>
      <c r="T42"/>
    </row>
    <row r="43" spans="1:20" s="111" customFormat="1" ht="18" customHeight="1">
      <c r="A43"/>
      <c r="B43"/>
      <c r="C43"/>
      <c r="D43"/>
      <c r="E43"/>
      <c r="F43"/>
      <c r="G43"/>
      <c r="H43"/>
      <c r="I43"/>
      <c r="J43"/>
      <c r="K43"/>
      <c r="L43"/>
      <c r="M43"/>
      <c r="N43"/>
      <c r="O43"/>
      <c r="P43"/>
      <c r="Q43"/>
      <c r="R43"/>
      <c r="S43"/>
      <c r="T43"/>
    </row>
  </sheetData>
  <mergeCells count="1">
    <mergeCell ref="A8:T8"/>
  </mergeCells>
  <pageMargins left="0.2" right="0.2" top="0.75" bottom="0.75" header="0.3" footer="0.3"/>
  <pageSetup paperSize="5" scale="65" orientation="landscape" horizontalDpi="4294967292" verticalDpi="4294967292" r:id="rId1"/>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3"/>
  <sheetViews>
    <sheetView zoomScale="75" zoomScaleNormal="75" workbookViewId="0">
      <selection activeCell="F15" sqref="F15"/>
    </sheetView>
  </sheetViews>
  <sheetFormatPr defaultColWidth="8.875" defaultRowHeight="15"/>
  <cols>
    <col min="1" max="1" width="31.625" style="44" customWidth="1"/>
    <col min="2" max="2" width="53.5" style="44" bestFit="1" customWidth="1"/>
    <col min="3" max="3" width="8.875" style="44"/>
    <col min="4" max="4" width="9.625" style="44" bestFit="1" customWidth="1"/>
    <col min="5" max="5" width="9.625" style="44" customWidth="1"/>
    <col min="6" max="16384" width="8.875" style="44"/>
  </cols>
  <sheetData>
    <row r="1" spans="1:16" ht="18.75">
      <c r="A1" s="43" t="s">
        <v>112</v>
      </c>
      <c r="C1" s="52"/>
    </row>
    <row r="2" spans="1:16" ht="15.75">
      <c r="A2" s="104"/>
      <c r="C2" s="52"/>
    </row>
    <row r="3" spans="1:16" ht="15.75">
      <c r="A3" s="32" t="s">
        <v>0</v>
      </c>
      <c r="B3" s="32" t="s">
        <v>1</v>
      </c>
      <c r="C3" s="32" t="s">
        <v>8</v>
      </c>
      <c r="D3" s="32" t="s">
        <v>9</v>
      </c>
      <c r="E3" s="32" t="s">
        <v>10</v>
      </c>
      <c r="F3" s="32" t="s">
        <v>11</v>
      </c>
      <c r="G3" s="32" t="s">
        <v>12</v>
      </c>
      <c r="H3" s="22" t="s">
        <v>93</v>
      </c>
      <c r="I3" s="22" t="s">
        <v>14</v>
      </c>
      <c r="J3" s="22" t="s">
        <v>15</v>
      </c>
      <c r="K3" s="22" t="s">
        <v>16</v>
      </c>
      <c r="L3" s="22" t="s">
        <v>17</v>
      </c>
      <c r="M3" s="22" t="s">
        <v>18</v>
      </c>
      <c r="N3" s="22" t="s">
        <v>19</v>
      </c>
      <c r="O3" s="22" t="s">
        <v>64</v>
      </c>
    </row>
    <row r="4" spans="1:16" ht="15.75">
      <c r="A4" s="82" t="s">
        <v>109</v>
      </c>
      <c r="B4" s="82" t="s">
        <v>113</v>
      </c>
      <c r="C4" s="45"/>
      <c r="D4" s="45"/>
      <c r="E4" s="45"/>
      <c r="F4" s="45"/>
      <c r="G4" s="45"/>
      <c r="H4" s="45"/>
      <c r="I4" s="45"/>
      <c r="J4" s="45"/>
      <c r="K4" s="45"/>
      <c r="L4" s="45"/>
      <c r="M4" s="45"/>
      <c r="N4" s="45"/>
      <c r="O4" s="45"/>
      <c r="P4" s="165"/>
    </row>
    <row r="5" spans="1:16" ht="15.75">
      <c r="A5" s="82" t="s">
        <v>116</v>
      </c>
      <c r="B5" s="82" t="s">
        <v>120</v>
      </c>
      <c r="C5" s="45"/>
      <c r="D5" s="45"/>
      <c r="E5" s="45"/>
      <c r="F5" s="45"/>
      <c r="G5" s="45"/>
      <c r="H5" s="45"/>
      <c r="I5" s="45"/>
      <c r="J5" s="45"/>
      <c r="K5" s="45"/>
      <c r="L5" s="45"/>
      <c r="M5" s="45"/>
      <c r="N5" s="45"/>
      <c r="O5" s="45"/>
      <c r="P5" s="165"/>
    </row>
    <row r="6" spans="1:16" ht="15.75">
      <c r="A6" s="82" t="s">
        <v>117</v>
      </c>
      <c r="B6" s="82" t="s">
        <v>120</v>
      </c>
      <c r="C6" s="45">
        <v>74</v>
      </c>
      <c r="D6" s="45">
        <v>94</v>
      </c>
      <c r="E6" s="212">
        <v>90</v>
      </c>
      <c r="F6" s="212">
        <v>33</v>
      </c>
      <c r="G6" s="45"/>
      <c r="H6" s="45"/>
      <c r="I6" s="45"/>
      <c r="J6" s="45"/>
      <c r="K6" s="45"/>
      <c r="L6" s="45"/>
      <c r="M6" s="45"/>
      <c r="N6" s="45"/>
      <c r="O6" s="45"/>
      <c r="P6" s="165"/>
    </row>
    <row r="7" spans="1:16" ht="15.75">
      <c r="A7" s="84" t="s">
        <v>77</v>
      </c>
      <c r="B7" s="82"/>
      <c r="C7" s="45"/>
      <c r="D7" s="45"/>
      <c r="E7" s="45"/>
      <c r="F7" s="45"/>
      <c r="G7" s="45"/>
      <c r="H7" s="45"/>
      <c r="I7" s="45"/>
      <c r="J7" s="45"/>
      <c r="K7" s="45"/>
      <c r="L7" s="45"/>
      <c r="M7" s="45"/>
      <c r="N7" s="45"/>
      <c r="O7" s="45"/>
      <c r="P7" s="165"/>
    </row>
    <row r="8" spans="1:16" ht="15.75">
      <c r="A8" s="85" t="s">
        <v>31</v>
      </c>
      <c r="B8" s="85" t="s">
        <v>3</v>
      </c>
      <c r="C8" s="45"/>
      <c r="D8" s="45"/>
      <c r="E8" s="45"/>
      <c r="F8" s="45"/>
      <c r="G8" s="45"/>
      <c r="H8" s="45"/>
      <c r="I8" s="45"/>
      <c r="J8" s="45"/>
      <c r="K8" s="45"/>
      <c r="L8" s="45"/>
      <c r="M8" s="45"/>
      <c r="N8" s="45"/>
      <c r="O8" s="45"/>
      <c r="P8" s="165"/>
    </row>
    <row r="9" spans="1:16" ht="15.75">
      <c r="A9" s="112" t="s">
        <v>140</v>
      </c>
      <c r="B9" s="112" t="s">
        <v>141</v>
      </c>
      <c r="C9" s="45"/>
      <c r="D9" s="45"/>
      <c r="E9" s="45"/>
      <c r="F9" s="45"/>
      <c r="G9" s="45"/>
      <c r="H9" s="45"/>
      <c r="I9" s="45"/>
      <c r="J9" s="45"/>
      <c r="K9" s="45"/>
      <c r="L9" s="45"/>
      <c r="M9" s="45"/>
      <c r="N9" s="45"/>
      <c r="O9" s="45"/>
      <c r="P9" s="165"/>
    </row>
    <row r="10" spans="1:16" ht="15.75">
      <c r="A10" s="87" t="s">
        <v>79</v>
      </c>
      <c r="B10" s="87" t="s">
        <v>46</v>
      </c>
      <c r="C10" s="45"/>
      <c r="D10" s="45"/>
      <c r="E10" s="45"/>
      <c r="F10" s="45"/>
      <c r="G10" s="45"/>
      <c r="H10" s="45"/>
      <c r="I10" s="45"/>
      <c r="J10" s="45"/>
      <c r="K10" s="45"/>
      <c r="L10" s="45"/>
      <c r="M10" s="45"/>
      <c r="N10" s="45"/>
      <c r="O10" s="45"/>
      <c r="P10" s="165"/>
    </row>
    <row r="11" spans="1:16" ht="15.75">
      <c r="A11" s="85" t="s">
        <v>80</v>
      </c>
      <c r="B11" s="85" t="s">
        <v>81</v>
      </c>
      <c r="C11" s="45"/>
      <c r="D11" s="45"/>
      <c r="E11" s="45"/>
      <c r="F11" s="45"/>
      <c r="G11" s="45"/>
      <c r="H11" s="45"/>
      <c r="I11" s="45"/>
      <c r="J11" s="45"/>
      <c r="K11" s="45"/>
      <c r="L11" s="45"/>
      <c r="M11" s="45"/>
      <c r="N11" s="45"/>
      <c r="O11" s="45"/>
      <c r="P11" s="165"/>
    </row>
    <row r="12" spans="1:16" ht="15.75">
      <c r="A12" s="82" t="s">
        <v>82</v>
      </c>
      <c r="B12" s="64" t="s">
        <v>142</v>
      </c>
      <c r="C12" s="45"/>
      <c r="D12" s="45"/>
      <c r="E12" s="45"/>
      <c r="F12" s="45"/>
      <c r="G12" s="45"/>
      <c r="H12" s="45"/>
      <c r="I12" s="45"/>
      <c r="J12" s="45"/>
      <c r="K12" s="45"/>
      <c r="L12" s="45"/>
      <c r="M12" s="45"/>
      <c r="N12" s="45"/>
      <c r="O12" s="45"/>
      <c r="P12" s="165"/>
    </row>
    <row r="13" spans="1:16" ht="15.75">
      <c r="A13" s="82" t="s">
        <v>84</v>
      </c>
      <c r="B13" s="64" t="s">
        <v>142</v>
      </c>
      <c r="C13" s="45"/>
      <c r="D13" s="45"/>
      <c r="E13" s="45"/>
      <c r="F13" s="45"/>
      <c r="G13" s="45"/>
      <c r="H13" s="45"/>
      <c r="I13" s="45"/>
      <c r="J13" s="45"/>
      <c r="K13" s="45"/>
      <c r="L13" s="45"/>
      <c r="M13" s="45"/>
      <c r="N13" s="45"/>
      <c r="O13" s="45"/>
      <c r="P13" s="165"/>
    </row>
    <row r="14" spans="1:16" ht="16.5" thickBot="1">
      <c r="A14" s="88" t="s">
        <v>85</v>
      </c>
      <c r="B14" s="113" t="s">
        <v>142</v>
      </c>
      <c r="C14" s="46"/>
      <c r="D14" s="46">
        <v>21</v>
      </c>
      <c r="E14" s="46"/>
      <c r="F14" s="46"/>
      <c r="G14" s="46"/>
      <c r="H14" s="46"/>
      <c r="I14" s="46"/>
      <c r="J14" s="46"/>
      <c r="K14" s="46"/>
      <c r="L14" s="46"/>
      <c r="M14" s="46"/>
      <c r="N14" s="46"/>
      <c r="O14" s="46"/>
      <c r="P14" s="180"/>
    </row>
    <row r="15" spans="1:16" ht="15.75">
      <c r="A15" s="28" t="s">
        <v>26</v>
      </c>
      <c r="B15" s="28" t="s">
        <v>5</v>
      </c>
      <c r="C15" s="47">
        <f>SUM(C4:C14)</f>
        <v>74</v>
      </c>
      <c r="D15" s="47">
        <f>SUM(D4:D14)</f>
        <v>115</v>
      </c>
      <c r="E15" s="214">
        <v>90</v>
      </c>
      <c r="F15" s="222">
        <v>33</v>
      </c>
      <c r="G15" s="47"/>
      <c r="H15" s="47"/>
      <c r="I15" s="47"/>
      <c r="J15" s="47"/>
      <c r="K15" s="47"/>
      <c r="L15" s="47"/>
      <c r="M15" s="47"/>
      <c r="N15" s="47"/>
      <c r="O15" s="47"/>
      <c r="P15" s="181"/>
    </row>
    <row r="16" spans="1:16" ht="15.75">
      <c r="A16" s="34"/>
      <c r="B16" s="34"/>
      <c r="C16" s="48"/>
      <c r="D16" s="48"/>
      <c r="E16" s="48"/>
      <c r="F16" s="48"/>
      <c r="G16" s="48"/>
      <c r="H16" s="48"/>
      <c r="I16" s="48"/>
    </row>
    <row r="18" spans="1:15" ht="15.75">
      <c r="A18" s="30" t="s">
        <v>0</v>
      </c>
      <c r="B18" s="30" t="s">
        <v>1</v>
      </c>
      <c r="C18" s="32" t="s">
        <v>8</v>
      </c>
      <c r="D18" s="32" t="s">
        <v>9</v>
      </c>
      <c r="E18" s="32" t="s">
        <v>10</v>
      </c>
      <c r="F18" s="32" t="s">
        <v>11</v>
      </c>
      <c r="G18" s="32" t="s">
        <v>12</v>
      </c>
      <c r="H18" s="22" t="s">
        <v>93</v>
      </c>
      <c r="I18" s="32" t="s">
        <v>14</v>
      </c>
      <c r="J18" s="32" t="s">
        <v>15</v>
      </c>
      <c r="K18" s="32" t="s">
        <v>16</v>
      </c>
      <c r="L18" s="32" t="s">
        <v>17</v>
      </c>
      <c r="M18" s="32" t="s">
        <v>18</v>
      </c>
      <c r="N18" s="32" t="s">
        <v>19</v>
      </c>
      <c r="O18" s="22" t="s">
        <v>64</v>
      </c>
    </row>
    <row r="19" spans="1:15" ht="15.75">
      <c r="A19" s="37" t="s">
        <v>21</v>
      </c>
      <c r="B19" s="37" t="s">
        <v>87</v>
      </c>
      <c r="C19" s="45"/>
      <c r="D19" s="45"/>
      <c r="E19" s="45"/>
      <c r="F19" s="45"/>
      <c r="G19" s="45"/>
      <c r="H19" s="51"/>
      <c r="I19" s="45"/>
      <c r="J19" s="45"/>
      <c r="K19" s="45"/>
      <c r="L19" s="45"/>
      <c r="M19" s="45"/>
      <c r="N19" s="45"/>
      <c r="O19" s="165"/>
    </row>
    <row r="20" spans="1:15" ht="15.75">
      <c r="A20" s="39" t="s">
        <v>107</v>
      </c>
      <c r="B20" s="39" t="s">
        <v>89</v>
      </c>
      <c r="C20" s="45"/>
      <c r="D20" s="45"/>
      <c r="E20" s="45"/>
      <c r="F20" s="45"/>
      <c r="G20" s="45"/>
      <c r="H20" s="51"/>
      <c r="I20" s="45"/>
      <c r="J20" s="45"/>
      <c r="K20" s="45"/>
      <c r="L20" s="45"/>
      <c r="M20" s="45"/>
      <c r="N20" s="45"/>
      <c r="O20" s="165"/>
    </row>
    <row r="22" spans="1:15">
      <c r="A22" s="44" t="s">
        <v>139</v>
      </c>
    </row>
    <row r="23" spans="1:15" ht="15.75">
      <c r="A23" s="40" t="s">
        <v>91</v>
      </c>
    </row>
  </sheetData>
  <pageMargins left="0.7" right="0.7" top="0.75" bottom="0.75" header="0.3" footer="0.3"/>
  <pageSetup orientation="portrait" verticalDpi="30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zoomScale="75" zoomScaleNormal="75" workbookViewId="0">
      <selection activeCell="F30" sqref="F30"/>
    </sheetView>
  </sheetViews>
  <sheetFormatPr defaultColWidth="8.875" defaultRowHeight="15"/>
  <cols>
    <col min="1" max="1" width="30.5" style="44" bestFit="1" customWidth="1"/>
    <col min="2" max="2" width="53.5" style="44" bestFit="1" customWidth="1"/>
    <col min="3" max="3" width="11.5" style="52" customWidth="1"/>
    <col min="4" max="5" width="11.625" style="44" customWidth="1"/>
    <col min="6" max="6" width="11.5" style="44" customWidth="1"/>
    <col min="7" max="7" width="12.125" style="44" customWidth="1"/>
    <col min="8" max="8" width="11.5" style="44" bestFit="1" customWidth="1"/>
    <col min="9" max="9" width="8.875" style="44"/>
    <col min="10" max="10" width="9.625" style="44" bestFit="1" customWidth="1"/>
    <col min="11" max="16384" width="8.875" style="44"/>
  </cols>
  <sheetData>
    <row r="1" spans="1:15" ht="18.75">
      <c r="A1" s="43" t="s">
        <v>68</v>
      </c>
      <c r="B1" s="43" t="s">
        <v>68</v>
      </c>
    </row>
    <row r="2" spans="1:15" ht="18.75">
      <c r="A2" s="43"/>
    </row>
    <row r="3" spans="1:15" ht="15.75">
      <c r="A3" s="32" t="s">
        <v>0</v>
      </c>
      <c r="B3" s="32" t="s">
        <v>1</v>
      </c>
      <c r="C3" s="32" t="s">
        <v>8</v>
      </c>
      <c r="D3" s="32" t="s">
        <v>9</v>
      </c>
      <c r="E3" s="32" t="s">
        <v>10</v>
      </c>
      <c r="F3" s="32" t="s">
        <v>11</v>
      </c>
      <c r="G3" s="32" t="s">
        <v>12</v>
      </c>
      <c r="H3" s="22" t="s">
        <v>93</v>
      </c>
      <c r="I3" s="22" t="s">
        <v>14</v>
      </c>
      <c r="J3" s="22" t="s">
        <v>15</v>
      </c>
      <c r="K3" s="22" t="s">
        <v>16</v>
      </c>
      <c r="L3" s="22" t="s">
        <v>17</v>
      </c>
      <c r="M3" s="22" t="s">
        <v>18</v>
      </c>
      <c r="N3" s="22" t="s">
        <v>19</v>
      </c>
      <c r="O3" s="22" t="s">
        <v>64</v>
      </c>
    </row>
    <row r="4" spans="1:15" ht="15.75">
      <c r="A4" s="82" t="s">
        <v>109</v>
      </c>
      <c r="B4" s="82" t="s">
        <v>111</v>
      </c>
      <c r="C4" s="98"/>
      <c r="D4" s="83"/>
      <c r="E4" s="83"/>
      <c r="F4" s="83"/>
      <c r="G4" s="83"/>
      <c r="H4" s="45"/>
      <c r="I4" s="45"/>
      <c r="J4" s="45"/>
      <c r="K4" s="45"/>
      <c r="L4" s="45"/>
      <c r="M4" s="45"/>
      <c r="N4" s="45"/>
      <c r="O4" s="165"/>
    </row>
    <row r="5" spans="1:15" ht="15.75">
      <c r="A5" s="82" t="s">
        <v>116</v>
      </c>
      <c r="B5" s="82" t="s">
        <v>120</v>
      </c>
      <c r="C5" s="98">
        <v>4</v>
      </c>
      <c r="D5" s="83">
        <v>4</v>
      </c>
      <c r="E5" s="83"/>
      <c r="F5" s="83"/>
      <c r="G5" s="83"/>
      <c r="H5" s="45"/>
      <c r="I5" s="45"/>
      <c r="J5" s="45"/>
      <c r="K5" s="45"/>
      <c r="L5" s="45"/>
      <c r="M5" s="45"/>
      <c r="N5" s="45"/>
      <c r="O5" s="164"/>
    </row>
    <row r="6" spans="1:15" ht="15.75">
      <c r="A6" s="82" t="s">
        <v>117</v>
      </c>
      <c r="B6" s="82" t="s">
        <v>120</v>
      </c>
      <c r="C6" s="98">
        <v>2</v>
      </c>
      <c r="D6" s="83">
        <v>3</v>
      </c>
      <c r="E6" s="83">
        <v>11</v>
      </c>
      <c r="F6" s="83">
        <v>2</v>
      </c>
      <c r="G6" s="83"/>
      <c r="H6" s="45"/>
      <c r="I6" s="45"/>
      <c r="J6" s="45"/>
      <c r="K6" s="45"/>
      <c r="L6" s="45"/>
      <c r="M6" s="45"/>
      <c r="N6" s="45"/>
      <c r="O6" s="164"/>
    </row>
    <row r="7" spans="1:15" ht="15.75">
      <c r="A7" s="84" t="s">
        <v>77</v>
      </c>
      <c r="B7" s="82"/>
      <c r="C7" s="98"/>
      <c r="D7" s="83"/>
      <c r="E7" s="83"/>
      <c r="F7" s="83"/>
      <c r="G7" s="83"/>
      <c r="H7" s="45"/>
      <c r="I7" s="45"/>
      <c r="J7" s="45"/>
      <c r="K7" s="45"/>
      <c r="L7" s="45"/>
      <c r="M7" s="45"/>
      <c r="N7" s="45"/>
      <c r="O7" s="165"/>
    </row>
    <row r="8" spans="1:15" ht="15.75">
      <c r="A8" s="85" t="s">
        <v>31</v>
      </c>
      <c r="B8" s="85" t="s">
        <v>3</v>
      </c>
      <c r="C8" s="99"/>
      <c r="D8" s="86"/>
      <c r="E8" s="86"/>
      <c r="F8" s="86"/>
      <c r="G8" s="86"/>
      <c r="H8" s="45"/>
      <c r="I8" s="45"/>
      <c r="J8" s="45"/>
      <c r="K8" s="45"/>
      <c r="L8" s="45"/>
      <c r="M8" s="45"/>
      <c r="N8" s="45"/>
      <c r="O8" s="165"/>
    </row>
    <row r="9" spans="1:15" ht="15.75">
      <c r="A9" s="85" t="s">
        <v>78</v>
      </c>
      <c r="B9" s="85" t="s">
        <v>45</v>
      </c>
      <c r="C9" s="99"/>
      <c r="D9" s="86"/>
      <c r="E9" s="86"/>
      <c r="F9" s="86"/>
      <c r="G9" s="86"/>
      <c r="H9" s="45"/>
      <c r="I9" s="45"/>
      <c r="J9" s="45"/>
      <c r="K9" s="45"/>
      <c r="L9" s="45"/>
      <c r="M9" s="45"/>
      <c r="N9" s="45"/>
      <c r="O9" s="165"/>
    </row>
    <row r="10" spans="1:15" ht="15.75">
      <c r="A10" s="87" t="s">
        <v>79</v>
      </c>
      <c r="B10" s="87" t="s">
        <v>46</v>
      </c>
      <c r="C10" s="99"/>
      <c r="D10" s="86"/>
      <c r="E10" s="86"/>
      <c r="F10" s="86"/>
      <c r="G10" s="86"/>
      <c r="H10" s="45"/>
      <c r="I10" s="45"/>
      <c r="J10" s="45"/>
      <c r="K10" s="45"/>
      <c r="L10" s="45"/>
      <c r="M10" s="45"/>
      <c r="N10" s="45"/>
      <c r="O10" s="165"/>
    </row>
    <row r="11" spans="1:15" ht="15.75">
      <c r="A11" s="85" t="s">
        <v>80</v>
      </c>
      <c r="B11" s="85" t="s">
        <v>81</v>
      </c>
      <c r="C11" s="99"/>
      <c r="D11" s="86"/>
      <c r="E11" s="86"/>
      <c r="F11" s="86"/>
      <c r="G11" s="86"/>
      <c r="H11" s="45"/>
      <c r="I11" s="45"/>
      <c r="J11" s="45"/>
      <c r="K11" s="45"/>
      <c r="L11" s="45"/>
      <c r="M11" s="45"/>
      <c r="N11" s="45"/>
      <c r="O11" s="165"/>
    </row>
    <row r="12" spans="1:15" ht="15.75">
      <c r="A12" s="82" t="s">
        <v>82</v>
      </c>
      <c r="B12" s="82" t="s">
        <v>68</v>
      </c>
      <c r="C12" s="98"/>
      <c r="D12" s="83"/>
      <c r="E12" s="83"/>
      <c r="F12" s="83"/>
      <c r="G12" s="83"/>
      <c r="H12" s="45"/>
      <c r="I12" s="45"/>
      <c r="J12" s="45"/>
      <c r="K12" s="45"/>
      <c r="L12" s="45"/>
      <c r="M12" s="45"/>
      <c r="N12" s="45"/>
      <c r="O12" s="165"/>
    </row>
    <row r="13" spans="1:15" ht="15.75">
      <c r="A13" s="82" t="s">
        <v>84</v>
      </c>
      <c r="B13" s="82" t="s">
        <v>68</v>
      </c>
      <c r="C13" s="98"/>
      <c r="D13" s="83"/>
      <c r="E13" s="83"/>
      <c r="F13" s="83"/>
      <c r="G13" s="83"/>
      <c r="H13" s="45"/>
      <c r="I13" s="45"/>
      <c r="J13" s="45"/>
      <c r="K13" s="45"/>
      <c r="L13" s="45"/>
      <c r="M13" s="45"/>
      <c r="N13" s="45"/>
      <c r="O13" s="165"/>
    </row>
    <row r="14" spans="1:15" ht="16.5" thickBot="1">
      <c r="A14" s="88" t="s">
        <v>85</v>
      </c>
      <c r="B14" s="88" t="s">
        <v>68</v>
      </c>
      <c r="C14" s="100"/>
      <c r="D14" s="89"/>
      <c r="E14" s="89"/>
      <c r="F14" s="89">
        <f>SUM(F4:F13)</f>
        <v>2</v>
      </c>
      <c r="G14" s="89"/>
      <c r="H14" s="56"/>
      <c r="I14" s="46"/>
      <c r="J14" s="46"/>
      <c r="K14" s="46"/>
      <c r="L14" s="46"/>
      <c r="M14" s="46"/>
      <c r="N14" s="46"/>
      <c r="O14" s="180"/>
    </row>
    <row r="15" spans="1:15" ht="15.75">
      <c r="A15" s="28" t="s">
        <v>26</v>
      </c>
      <c r="B15" s="28" t="s">
        <v>5</v>
      </c>
      <c r="C15" s="101">
        <f>SUM(C4:C14)</f>
        <v>6</v>
      </c>
      <c r="D15" s="95">
        <f>SUM(D4:D14)</f>
        <v>7</v>
      </c>
      <c r="E15" s="95">
        <v>11</v>
      </c>
      <c r="F15" s="95">
        <v>2</v>
      </c>
      <c r="G15" s="95"/>
      <c r="H15" s="57"/>
      <c r="I15" s="47"/>
      <c r="J15" s="47"/>
      <c r="K15" s="47"/>
      <c r="L15" s="47"/>
      <c r="M15" s="47"/>
      <c r="N15" s="47"/>
      <c r="O15" s="181"/>
    </row>
    <row r="16" spans="1:15" ht="15.75">
      <c r="A16" s="34"/>
      <c r="B16" s="34"/>
      <c r="C16" s="102"/>
      <c r="D16" s="97"/>
      <c r="E16" s="97"/>
      <c r="F16" s="97"/>
      <c r="G16" s="97"/>
      <c r="H16" s="58"/>
      <c r="I16" s="48"/>
      <c r="J16" s="48"/>
      <c r="K16" s="48"/>
      <c r="L16" s="48"/>
      <c r="M16" s="48"/>
      <c r="N16" s="48"/>
      <c r="O16" s="48"/>
    </row>
    <row r="18" spans="1:15" ht="16.5" thickBot="1">
      <c r="A18" s="30" t="s">
        <v>0</v>
      </c>
      <c r="B18" s="30" t="s">
        <v>1</v>
      </c>
      <c r="C18" s="30" t="s">
        <v>8</v>
      </c>
      <c r="D18" s="36" t="s">
        <v>9</v>
      </c>
      <c r="E18" s="30" t="s">
        <v>10</v>
      </c>
      <c r="F18" s="30" t="s">
        <v>11</v>
      </c>
      <c r="G18" s="30" t="s">
        <v>12</v>
      </c>
      <c r="H18" s="30" t="s">
        <v>13</v>
      </c>
      <c r="I18" s="30" t="s">
        <v>14</v>
      </c>
      <c r="J18" s="30" t="s">
        <v>15</v>
      </c>
      <c r="K18" s="30" t="s">
        <v>16</v>
      </c>
      <c r="L18" s="30" t="s">
        <v>17</v>
      </c>
      <c r="M18" s="30" t="s">
        <v>18</v>
      </c>
      <c r="N18" s="30" t="s">
        <v>19</v>
      </c>
      <c r="O18" s="32" t="s">
        <v>64</v>
      </c>
    </row>
    <row r="19" spans="1:15" ht="16.5" thickBot="1">
      <c r="A19" s="37" t="s">
        <v>21</v>
      </c>
      <c r="B19" s="37" t="s">
        <v>87</v>
      </c>
      <c r="C19" s="103"/>
      <c r="D19" s="38"/>
      <c r="E19" s="38"/>
      <c r="F19" s="38"/>
      <c r="G19" s="91"/>
      <c r="H19" s="45"/>
      <c r="I19" s="45"/>
      <c r="J19" s="45"/>
      <c r="K19" s="45"/>
      <c r="L19" s="45"/>
      <c r="M19" s="45"/>
      <c r="N19" s="51"/>
      <c r="O19" s="182"/>
    </row>
    <row r="20" spans="1:15" ht="16.5" thickBot="1">
      <c r="A20" s="39" t="s">
        <v>107</v>
      </c>
      <c r="B20" s="39" t="s">
        <v>89</v>
      </c>
      <c r="C20" s="53"/>
      <c r="D20" s="49"/>
      <c r="E20" s="49"/>
      <c r="F20" s="49"/>
      <c r="G20" s="49"/>
      <c r="H20" s="45"/>
      <c r="I20" s="45"/>
      <c r="J20" s="45"/>
      <c r="K20" s="45"/>
      <c r="L20" s="45"/>
      <c r="M20" s="45"/>
      <c r="N20" s="51"/>
      <c r="O20" s="183"/>
    </row>
    <row r="21" spans="1:15" ht="15.75">
      <c r="A21" s="40"/>
      <c r="B21" s="40"/>
      <c r="C21" s="54"/>
      <c r="D21" s="50"/>
      <c r="E21" s="50"/>
      <c r="F21" s="50"/>
      <c r="G21" s="50"/>
    </row>
    <row r="22" spans="1:15" ht="15.75">
      <c r="A22" s="40"/>
      <c r="C22" s="55"/>
    </row>
    <row r="23" spans="1:15" ht="15.75">
      <c r="A23" s="40" t="s">
        <v>91</v>
      </c>
    </row>
  </sheetData>
  <pageMargins left="0.7" right="0.7" top="0.75" bottom="0.75" header="0.3" footer="0.3"/>
  <pageSetup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3"/>
  <sheetViews>
    <sheetView topLeftCell="A27" zoomScale="75" zoomScaleNormal="75" workbookViewId="0">
      <selection activeCell="E73" sqref="E73"/>
    </sheetView>
  </sheetViews>
  <sheetFormatPr defaultColWidth="8.875" defaultRowHeight="15.75"/>
  <cols>
    <col min="1" max="1" width="31.625" bestFit="1" customWidth="1"/>
    <col min="2" max="2" width="7.375" style="197" customWidth="1"/>
    <col min="3" max="3" width="7.875" customWidth="1"/>
    <col min="4" max="4" width="10.125" bestFit="1" customWidth="1"/>
    <col min="6" max="6" width="9.5" customWidth="1"/>
  </cols>
  <sheetData>
    <row r="1" spans="1:14" ht="18.75">
      <c r="A1" s="188" t="s">
        <v>124</v>
      </c>
      <c r="B1" s="191"/>
    </row>
    <row r="3" spans="1:14">
      <c r="A3" s="73" t="s">
        <v>125</v>
      </c>
      <c r="B3" s="192" t="s">
        <v>8</v>
      </c>
      <c r="C3" s="36" t="s">
        <v>9</v>
      </c>
      <c r="D3" s="36" t="s">
        <v>10</v>
      </c>
      <c r="E3" s="36" t="s">
        <v>11</v>
      </c>
      <c r="F3" s="36" t="s">
        <v>12</v>
      </c>
      <c r="G3" s="30" t="s">
        <v>93</v>
      </c>
      <c r="H3" s="30" t="s">
        <v>14</v>
      </c>
      <c r="I3" s="30" t="s">
        <v>15</v>
      </c>
      <c r="J3" s="30" t="s">
        <v>16</v>
      </c>
      <c r="K3" s="30" t="s">
        <v>17</v>
      </c>
      <c r="L3" s="30" t="s">
        <v>18</v>
      </c>
      <c r="M3" s="30" t="s">
        <v>19</v>
      </c>
      <c r="N3" s="23" t="s">
        <v>64</v>
      </c>
    </row>
    <row r="4" spans="1:14">
      <c r="A4" s="190" t="s">
        <v>188</v>
      </c>
      <c r="B4" s="190" t="s">
        <v>183</v>
      </c>
      <c r="C4" s="205">
        <v>6</v>
      </c>
      <c r="D4" s="187"/>
      <c r="E4" s="190"/>
      <c r="F4" s="187"/>
      <c r="G4" s="187"/>
      <c r="H4" s="187"/>
      <c r="I4" s="187"/>
      <c r="J4" s="187"/>
      <c r="K4" s="187"/>
      <c r="L4" s="187"/>
      <c r="M4" s="187"/>
      <c r="N4" s="187"/>
    </row>
    <row r="5" spans="1:14">
      <c r="A5" s="190" t="s">
        <v>147</v>
      </c>
      <c r="B5" s="190">
        <v>4</v>
      </c>
      <c r="C5" s="205">
        <v>10</v>
      </c>
      <c r="D5" s="187"/>
      <c r="E5" s="190">
        <v>15</v>
      </c>
      <c r="F5" s="187"/>
      <c r="G5" s="187"/>
      <c r="H5" s="187"/>
      <c r="I5" s="187"/>
      <c r="J5" s="187"/>
      <c r="K5" s="187"/>
      <c r="L5" s="187"/>
      <c r="M5" s="187"/>
      <c r="N5" s="187"/>
    </row>
    <row r="6" spans="1:14">
      <c r="A6" s="190" t="s">
        <v>179</v>
      </c>
      <c r="B6" s="190">
        <v>4</v>
      </c>
      <c r="C6" s="187"/>
      <c r="D6" s="187"/>
      <c r="E6" s="190"/>
      <c r="F6" s="187"/>
      <c r="G6" s="187"/>
      <c r="H6" s="187"/>
      <c r="I6" s="187"/>
      <c r="J6" s="187"/>
      <c r="K6" s="187"/>
      <c r="L6" s="187"/>
      <c r="M6" s="187"/>
      <c r="N6" s="187"/>
    </row>
    <row r="7" spans="1:14">
      <c r="A7" s="190" t="s">
        <v>126</v>
      </c>
      <c r="B7" s="190">
        <v>22</v>
      </c>
      <c r="C7" s="205">
        <v>33</v>
      </c>
      <c r="D7" s="190">
        <v>23</v>
      </c>
      <c r="E7" s="190">
        <v>36</v>
      </c>
      <c r="F7" s="187"/>
      <c r="G7" s="187"/>
      <c r="H7" s="187"/>
      <c r="I7" s="187"/>
      <c r="J7" s="187"/>
      <c r="K7" s="187"/>
      <c r="L7" s="187"/>
      <c r="M7" s="187"/>
      <c r="N7" s="187"/>
    </row>
    <row r="8" spans="1:14">
      <c r="A8" s="190" t="s">
        <v>198</v>
      </c>
      <c r="B8" s="190"/>
      <c r="C8" s="205"/>
      <c r="D8" s="190"/>
      <c r="E8" s="190">
        <v>4</v>
      </c>
      <c r="F8" s="187"/>
      <c r="G8" s="187"/>
      <c r="H8" s="187"/>
      <c r="I8" s="187"/>
      <c r="J8" s="187"/>
      <c r="K8" s="187"/>
      <c r="L8" s="187"/>
      <c r="M8" s="187"/>
      <c r="N8" s="187"/>
    </row>
    <row r="9" spans="1:14">
      <c r="A9" s="190" t="s">
        <v>187</v>
      </c>
      <c r="B9" s="190"/>
      <c r="C9" s="205">
        <v>6</v>
      </c>
      <c r="D9" s="190">
        <v>14</v>
      </c>
      <c r="E9" s="190">
        <v>22</v>
      </c>
      <c r="F9" s="187"/>
      <c r="G9" s="187"/>
      <c r="H9" s="187"/>
      <c r="I9" s="187"/>
      <c r="J9" s="187"/>
      <c r="K9" s="187"/>
      <c r="L9" s="187"/>
      <c r="M9" s="187"/>
      <c r="N9" s="187"/>
    </row>
    <row r="10" spans="1:14">
      <c r="A10" s="190" t="s">
        <v>148</v>
      </c>
      <c r="B10" s="190"/>
      <c r="C10" s="187"/>
      <c r="D10" s="187"/>
      <c r="E10" s="190"/>
      <c r="F10" s="187"/>
      <c r="G10" s="187"/>
      <c r="H10" s="187"/>
      <c r="I10" s="187"/>
      <c r="J10" s="187"/>
      <c r="K10" s="187"/>
      <c r="L10" s="187"/>
      <c r="M10" s="187"/>
      <c r="N10" s="187"/>
    </row>
    <row r="11" spans="1:14">
      <c r="A11" s="190" t="s">
        <v>149</v>
      </c>
      <c r="B11" s="190"/>
      <c r="C11" s="187"/>
      <c r="D11" s="187"/>
      <c r="E11" s="190"/>
      <c r="F11" s="187"/>
      <c r="G11" s="187"/>
      <c r="H11" s="187"/>
      <c r="I11" s="187"/>
      <c r="J11" s="187"/>
      <c r="K11" s="187"/>
      <c r="L11" s="187"/>
      <c r="M11" s="187"/>
      <c r="N11" s="187"/>
    </row>
    <row r="12" spans="1:14">
      <c r="A12" s="190" t="s">
        <v>150</v>
      </c>
      <c r="B12" s="190"/>
      <c r="C12" s="187"/>
      <c r="D12" s="187"/>
      <c r="E12" s="190"/>
      <c r="F12" s="187"/>
      <c r="G12" s="187"/>
      <c r="H12" s="187"/>
      <c r="I12" s="187"/>
      <c r="J12" s="187"/>
      <c r="K12" s="187"/>
      <c r="L12" s="187"/>
      <c r="M12" s="187"/>
      <c r="N12" s="187"/>
    </row>
    <row r="13" spans="1:14">
      <c r="A13" s="190" t="s">
        <v>151</v>
      </c>
      <c r="B13" s="190"/>
      <c r="C13" s="187"/>
      <c r="D13" s="187"/>
      <c r="E13" s="190"/>
      <c r="F13" s="187"/>
      <c r="G13" s="187"/>
      <c r="H13" s="187"/>
      <c r="I13" s="187"/>
      <c r="J13" s="187"/>
      <c r="K13" s="187"/>
      <c r="L13" s="187"/>
      <c r="M13" s="187"/>
      <c r="N13" s="187"/>
    </row>
    <row r="14" spans="1:14">
      <c r="A14" s="190" t="s">
        <v>152</v>
      </c>
      <c r="B14" s="190"/>
      <c r="C14" s="187"/>
      <c r="D14" s="187"/>
      <c r="E14" s="190">
        <v>8</v>
      </c>
      <c r="F14" s="187"/>
      <c r="G14" s="187"/>
      <c r="H14" s="187"/>
      <c r="I14" s="187"/>
      <c r="J14" s="187"/>
      <c r="K14" s="187"/>
      <c r="L14" s="187"/>
      <c r="M14" s="187"/>
      <c r="N14" s="187"/>
    </row>
    <row r="15" spans="1:14">
      <c r="A15" s="190" t="s">
        <v>153</v>
      </c>
      <c r="B15" s="190"/>
      <c r="C15" s="187"/>
      <c r="D15" s="187"/>
      <c r="E15" s="190"/>
      <c r="F15" s="187"/>
      <c r="G15" s="187"/>
      <c r="H15" s="187"/>
      <c r="I15" s="187"/>
      <c r="J15" s="187"/>
      <c r="K15" s="187"/>
      <c r="L15" s="187"/>
      <c r="M15" s="187"/>
      <c r="N15" s="187"/>
    </row>
    <row r="16" spans="1:14">
      <c r="A16" s="190" t="s">
        <v>154</v>
      </c>
      <c r="B16" s="190"/>
      <c r="C16" s="187"/>
      <c r="D16" s="187"/>
      <c r="E16" s="190"/>
      <c r="F16" s="187"/>
      <c r="G16" s="187"/>
      <c r="H16" s="187"/>
      <c r="I16" s="187"/>
      <c r="J16" s="187"/>
      <c r="K16" s="187"/>
      <c r="L16" s="187"/>
      <c r="M16" s="187"/>
      <c r="N16" s="187"/>
    </row>
    <row r="17" spans="1:14">
      <c r="A17" s="190" t="s">
        <v>193</v>
      </c>
      <c r="B17" s="190"/>
      <c r="C17" s="187"/>
      <c r="D17" s="190">
        <v>7</v>
      </c>
      <c r="E17" s="190"/>
      <c r="F17" s="187"/>
      <c r="G17" s="187"/>
      <c r="H17" s="187"/>
      <c r="I17" s="187"/>
      <c r="J17" s="187"/>
      <c r="K17" s="187"/>
      <c r="L17" s="187"/>
      <c r="M17" s="187"/>
      <c r="N17" s="187"/>
    </row>
    <row r="18" spans="1:14">
      <c r="A18" s="190" t="s">
        <v>155</v>
      </c>
      <c r="B18" s="190"/>
      <c r="C18" s="187"/>
      <c r="D18" s="187"/>
      <c r="E18" s="190"/>
      <c r="F18" s="187"/>
      <c r="G18" s="187"/>
      <c r="H18" s="187"/>
      <c r="I18" s="187"/>
      <c r="J18" s="187"/>
      <c r="K18" s="187"/>
      <c r="L18" s="187"/>
      <c r="M18" s="187"/>
      <c r="N18" s="187"/>
    </row>
    <row r="19" spans="1:14">
      <c r="A19" s="190" t="s">
        <v>127</v>
      </c>
      <c r="B19" s="190"/>
      <c r="C19" s="187"/>
      <c r="D19" s="187"/>
      <c r="E19" s="190"/>
      <c r="F19" s="187"/>
      <c r="G19" s="187"/>
      <c r="H19" s="187"/>
      <c r="I19" s="187"/>
      <c r="J19" s="187"/>
      <c r="K19" s="187"/>
      <c r="L19" s="187"/>
      <c r="M19" s="187"/>
      <c r="N19" s="187"/>
    </row>
    <row r="20" spans="1:14">
      <c r="A20" s="190" t="s">
        <v>156</v>
      </c>
      <c r="B20" s="190">
        <v>27</v>
      </c>
      <c r="C20" s="187"/>
      <c r="D20" s="187"/>
      <c r="E20" s="190"/>
      <c r="F20" s="187"/>
      <c r="G20" s="187"/>
      <c r="H20" s="187"/>
      <c r="I20" s="187"/>
      <c r="J20" s="187"/>
      <c r="K20" s="187"/>
      <c r="L20" s="187"/>
      <c r="M20" s="187"/>
      <c r="N20" s="187"/>
    </row>
    <row r="21" spans="1:14">
      <c r="A21" s="190" t="s">
        <v>128</v>
      </c>
      <c r="B21" s="190"/>
      <c r="C21" s="187"/>
      <c r="D21" s="190">
        <v>23</v>
      </c>
      <c r="E21" s="190">
        <v>7</v>
      </c>
      <c r="F21" s="187"/>
      <c r="G21" s="187"/>
      <c r="H21" s="187"/>
      <c r="I21" s="187"/>
      <c r="J21" s="187"/>
      <c r="K21" s="187"/>
      <c r="L21" s="187"/>
      <c r="M21" s="187"/>
      <c r="N21" s="187"/>
    </row>
    <row r="22" spans="1:14">
      <c r="A22" s="190" t="s">
        <v>136</v>
      </c>
      <c r="B22" s="190"/>
      <c r="C22" s="187"/>
      <c r="D22" s="187"/>
      <c r="E22" s="190"/>
      <c r="F22" s="187"/>
      <c r="G22" s="187"/>
      <c r="H22" s="187"/>
      <c r="I22" s="187"/>
      <c r="J22" s="187"/>
      <c r="K22" s="187"/>
      <c r="L22" s="187"/>
      <c r="M22" s="187"/>
      <c r="N22" s="187"/>
    </row>
    <row r="23" spans="1:14">
      <c r="A23" s="190" t="s">
        <v>157</v>
      </c>
      <c r="B23" s="190"/>
      <c r="C23" s="205">
        <v>16</v>
      </c>
      <c r="D23" s="187"/>
      <c r="E23" s="190"/>
      <c r="F23" s="187"/>
      <c r="G23" s="187"/>
      <c r="H23" s="187"/>
      <c r="I23" s="187"/>
      <c r="J23" s="187"/>
      <c r="K23" s="187"/>
      <c r="L23" s="187"/>
      <c r="M23" s="187"/>
      <c r="N23" s="187"/>
    </row>
    <row r="24" spans="1:14">
      <c r="A24" s="190" t="s">
        <v>129</v>
      </c>
      <c r="B24" s="190">
        <v>4</v>
      </c>
      <c r="C24" s="205">
        <v>8</v>
      </c>
      <c r="D24" s="187"/>
      <c r="E24" s="190">
        <v>6</v>
      </c>
      <c r="F24" s="187"/>
      <c r="G24" s="187"/>
      <c r="H24" s="187"/>
      <c r="I24" s="187"/>
      <c r="J24" s="187"/>
      <c r="K24" s="187"/>
      <c r="L24" s="187"/>
      <c r="M24" s="187"/>
      <c r="N24" s="187"/>
    </row>
    <row r="25" spans="1:14">
      <c r="A25" s="190" t="s">
        <v>192</v>
      </c>
      <c r="B25" s="190"/>
      <c r="C25" s="205"/>
      <c r="D25" s="190">
        <v>4</v>
      </c>
      <c r="E25" s="190"/>
      <c r="F25" s="187"/>
      <c r="G25" s="187"/>
      <c r="H25" s="187"/>
      <c r="I25" s="187"/>
      <c r="J25" s="187"/>
      <c r="K25" s="187"/>
      <c r="L25" s="187"/>
      <c r="M25" s="187"/>
      <c r="N25" s="187"/>
    </row>
    <row r="26" spans="1:14">
      <c r="A26" s="190" t="s">
        <v>177</v>
      </c>
      <c r="B26" s="190">
        <v>49</v>
      </c>
      <c r="C26" s="187"/>
      <c r="D26" s="187"/>
      <c r="E26" s="190"/>
      <c r="F26" s="187"/>
      <c r="G26" s="187"/>
      <c r="H26" s="187"/>
      <c r="I26" s="187"/>
      <c r="J26" s="187"/>
      <c r="K26" s="187"/>
      <c r="L26" s="187"/>
      <c r="M26" s="187"/>
      <c r="N26" s="187"/>
    </row>
    <row r="27" spans="1:14">
      <c r="A27" s="190" t="s">
        <v>158</v>
      </c>
      <c r="B27" s="190"/>
      <c r="C27" s="205">
        <v>75</v>
      </c>
      <c r="D27" s="190">
        <v>63</v>
      </c>
      <c r="E27" s="190">
        <v>89</v>
      </c>
      <c r="F27" s="187"/>
      <c r="G27" s="187"/>
      <c r="H27" s="187"/>
      <c r="I27" s="187"/>
      <c r="J27" s="187"/>
      <c r="K27" s="187"/>
      <c r="L27" s="187"/>
      <c r="M27" s="187"/>
      <c r="N27" s="187"/>
    </row>
    <row r="28" spans="1:14">
      <c r="A28" s="190" t="s">
        <v>159</v>
      </c>
      <c r="B28" s="190"/>
      <c r="C28" s="187"/>
      <c r="D28" s="187"/>
      <c r="E28" s="190"/>
      <c r="F28" s="187"/>
      <c r="G28" s="187"/>
      <c r="H28" s="187"/>
      <c r="I28" s="187"/>
      <c r="J28" s="187"/>
      <c r="K28" s="187"/>
      <c r="L28" s="187"/>
      <c r="M28" s="187"/>
      <c r="N28" s="187"/>
    </row>
    <row r="29" spans="1:14">
      <c r="A29" s="190" t="s">
        <v>160</v>
      </c>
      <c r="B29" s="190">
        <v>4</v>
      </c>
      <c r="C29" s="187"/>
      <c r="D29" s="187"/>
      <c r="E29" s="190"/>
      <c r="F29" s="187"/>
      <c r="G29" s="187"/>
      <c r="H29" s="187"/>
      <c r="I29" s="187"/>
      <c r="J29" s="187"/>
      <c r="K29" s="187"/>
      <c r="L29" s="187"/>
      <c r="M29" s="187"/>
      <c r="N29" s="187"/>
    </row>
    <row r="30" spans="1:14">
      <c r="A30" s="190" t="s">
        <v>178</v>
      </c>
      <c r="B30" s="190"/>
      <c r="C30" s="187"/>
      <c r="D30" s="190">
        <v>7</v>
      </c>
      <c r="E30" s="190"/>
      <c r="F30" s="187"/>
      <c r="G30" s="187"/>
      <c r="H30" s="187"/>
      <c r="I30" s="187"/>
      <c r="J30" s="187"/>
      <c r="K30" s="187"/>
      <c r="L30" s="187"/>
      <c r="M30" s="187"/>
      <c r="N30" s="187"/>
    </row>
    <row r="31" spans="1:14">
      <c r="A31" s="190" t="s">
        <v>189</v>
      </c>
      <c r="B31" s="190"/>
      <c r="C31" s="205">
        <v>12</v>
      </c>
      <c r="D31" s="190">
        <v>11</v>
      </c>
      <c r="E31" s="190">
        <v>8</v>
      </c>
      <c r="F31" s="187"/>
      <c r="G31" s="187"/>
      <c r="H31" s="187"/>
      <c r="I31" s="187"/>
      <c r="J31" s="187"/>
      <c r="K31" s="187"/>
      <c r="L31" s="187"/>
      <c r="M31" s="187"/>
      <c r="N31" s="187"/>
    </row>
    <row r="32" spans="1:14">
      <c r="A32" s="190" t="s">
        <v>161</v>
      </c>
      <c r="B32" s="190"/>
      <c r="C32" s="187"/>
      <c r="D32" s="190">
        <v>7</v>
      </c>
      <c r="E32" s="190"/>
      <c r="F32" s="187"/>
      <c r="G32" s="187"/>
      <c r="H32" s="187"/>
      <c r="I32" s="187"/>
      <c r="J32" s="187"/>
      <c r="K32" s="187"/>
      <c r="L32" s="187"/>
      <c r="M32" s="187"/>
      <c r="N32" s="187"/>
    </row>
    <row r="33" spans="1:14">
      <c r="A33" s="190" t="s">
        <v>162</v>
      </c>
      <c r="B33" s="190"/>
      <c r="C33" s="187"/>
      <c r="D33" s="187"/>
      <c r="E33" s="190"/>
      <c r="F33" s="187"/>
      <c r="G33" s="187"/>
      <c r="H33" s="187"/>
      <c r="I33" s="187"/>
      <c r="J33" s="187"/>
      <c r="K33" s="187"/>
      <c r="L33" s="187"/>
      <c r="M33" s="187"/>
      <c r="N33" s="187"/>
    </row>
    <row r="34" spans="1:14">
      <c r="A34" s="190" t="s">
        <v>163</v>
      </c>
      <c r="B34" s="190">
        <v>9</v>
      </c>
      <c r="C34" s="187"/>
      <c r="D34" s="190">
        <v>9</v>
      </c>
      <c r="E34" s="190">
        <v>6</v>
      </c>
      <c r="F34" s="187"/>
      <c r="G34" s="187"/>
      <c r="H34" s="187"/>
      <c r="I34" s="187"/>
      <c r="J34" s="187"/>
      <c r="K34" s="187"/>
      <c r="L34" s="187"/>
      <c r="M34" s="187"/>
      <c r="N34" s="187"/>
    </row>
    <row r="35" spans="1:14">
      <c r="A35" s="190" t="s">
        <v>164</v>
      </c>
      <c r="B35" s="190"/>
      <c r="C35" s="187"/>
      <c r="D35" s="190">
        <v>3</v>
      </c>
      <c r="E35" s="190"/>
      <c r="F35" s="187"/>
      <c r="G35" s="187"/>
      <c r="H35" s="187"/>
      <c r="I35" s="187"/>
      <c r="J35" s="187"/>
      <c r="K35" s="187"/>
      <c r="L35" s="187"/>
      <c r="M35" s="187"/>
      <c r="N35" s="187"/>
    </row>
    <row r="36" spans="1:14">
      <c r="A36" s="190" t="s">
        <v>165</v>
      </c>
      <c r="B36" s="190"/>
      <c r="C36" s="187"/>
      <c r="D36" s="187"/>
      <c r="E36" s="190"/>
      <c r="F36" s="187"/>
      <c r="G36" s="187"/>
      <c r="H36" s="187"/>
      <c r="I36" s="187"/>
      <c r="J36" s="187"/>
      <c r="K36" s="187"/>
      <c r="L36" s="187"/>
      <c r="M36" s="187"/>
      <c r="N36" s="187"/>
    </row>
    <row r="37" spans="1:14">
      <c r="A37" s="190" t="s">
        <v>166</v>
      </c>
      <c r="B37" s="190"/>
      <c r="C37" s="187"/>
      <c r="D37" s="187"/>
      <c r="E37" s="190"/>
      <c r="F37" s="187"/>
      <c r="G37" s="187"/>
      <c r="H37" s="187"/>
      <c r="I37" s="187"/>
      <c r="J37" s="187"/>
      <c r="K37" s="187"/>
      <c r="L37" s="187"/>
      <c r="M37" s="187"/>
      <c r="N37" s="187"/>
    </row>
    <row r="38" spans="1:14">
      <c r="A38" s="190" t="s">
        <v>167</v>
      </c>
      <c r="B38" s="190"/>
      <c r="C38" s="205">
        <v>10</v>
      </c>
      <c r="D38" s="187"/>
      <c r="E38" s="190"/>
      <c r="F38" s="187"/>
      <c r="G38" s="187"/>
      <c r="H38" s="187"/>
      <c r="I38" s="187"/>
      <c r="J38" s="187"/>
      <c r="K38" s="187"/>
      <c r="L38" s="187"/>
      <c r="M38" s="187"/>
      <c r="N38" s="187"/>
    </row>
    <row r="39" spans="1:14">
      <c r="A39" s="190" t="s">
        <v>168</v>
      </c>
      <c r="B39" s="190"/>
      <c r="C39" s="187"/>
      <c r="D39" s="187"/>
      <c r="E39" s="190"/>
      <c r="F39" s="187"/>
      <c r="G39" s="187"/>
      <c r="H39" s="187"/>
      <c r="I39" s="187"/>
      <c r="J39" s="187"/>
      <c r="K39" s="187"/>
      <c r="L39" s="187"/>
      <c r="M39" s="187"/>
      <c r="N39" s="187"/>
    </row>
    <row r="40" spans="1:14">
      <c r="A40" s="190" t="s">
        <v>169</v>
      </c>
      <c r="B40" s="190"/>
      <c r="C40" s="187"/>
      <c r="D40" s="187"/>
      <c r="E40" s="190"/>
      <c r="F40" s="187"/>
      <c r="G40" s="187"/>
      <c r="H40" s="187"/>
      <c r="I40" s="187"/>
      <c r="J40" s="187"/>
      <c r="K40" s="187"/>
      <c r="L40" s="187"/>
      <c r="M40" s="187"/>
      <c r="N40" s="187"/>
    </row>
    <row r="41" spans="1:14">
      <c r="A41" s="190" t="s">
        <v>130</v>
      </c>
      <c r="B41" s="190">
        <v>9</v>
      </c>
      <c r="C41" s="187"/>
      <c r="D41" s="187"/>
      <c r="E41" s="190"/>
      <c r="F41" s="187"/>
      <c r="G41" s="187"/>
      <c r="H41" s="187"/>
      <c r="I41" s="187"/>
      <c r="J41" s="187"/>
      <c r="K41" s="187"/>
      <c r="L41" s="187"/>
      <c r="M41" s="187"/>
      <c r="N41" s="187"/>
    </row>
    <row r="42" spans="1:14">
      <c r="A42" s="190" t="s">
        <v>170</v>
      </c>
      <c r="B42" s="190"/>
      <c r="C42" s="187"/>
      <c r="D42" s="187"/>
      <c r="E42" s="190"/>
      <c r="F42" s="187"/>
      <c r="G42" s="187"/>
      <c r="H42" s="187"/>
      <c r="I42" s="187"/>
      <c r="J42" s="187"/>
      <c r="K42" s="187"/>
      <c r="L42" s="187"/>
      <c r="M42" s="187"/>
      <c r="N42" s="187"/>
    </row>
    <row r="43" spans="1:14">
      <c r="A43" s="190" t="s">
        <v>131</v>
      </c>
      <c r="B43" s="190">
        <v>22</v>
      </c>
      <c r="C43" s="205">
        <v>27</v>
      </c>
      <c r="D43" s="190">
        <v>25</v>
      </c>
      <c r="E43" s="190">
        <v>22</v>
      </c>
      <c r="F43" s="187"/>
      <c r="G43" s="187"/>
      <c r="H43" s="187"/>
      <c r="I43" s="187"/>
      <c r="J43" s="187"/>
      <c r="K43" s="187"/>
      <c r="L43" s="187"/>
      <c r="M43" s="187"/>
      <c r="N43" s="187"/>
    </row>
    <row r="44" spans="1:14">
      <c r="A44" s="190" t="s">
        <v>132</v>
      </c>
      <c r="B44" s="190"/>
      <c r="C44" s="205">
        <v>39</v>
      </c>
      <c r="D44" s="190">
        <v>23</v>
      </c>
      <c r="E44" s="190">
        <v>29</v>
      </c>
      <c r="F44" s="187"/>
      <c r="G44" s="187"/>
      <c r="H44" s="187"/>
      <c r="I44" s="187"/>
      <c r="J44" s="187"/>
      <c r="K44" s="187"/>
      <c r="L44" s="187"/>
      <c r="M44" s="187"/>
      <c r="N44" s="187"/>
    </row>
    <row r="45" spans="1:14">
      <c r="A45" s="190" t="s">
        <v>171</v>
      </c>
      <c r="B45" s="190"/>
      <c r="C45" s="187"/>
      <c r="D45" s="187"/>
      <c r="E45" s="190"/>
      <c r="F45" s="187"/>
      <c r="G45" s="187"/>
      <c r="H45" s="187"/>
      <c r="I45" s="187"/>
      <c r="J45" s="187"/>
      <c r="K45" s="187"/>
      <c r="L45" s="187"/>
      <c r="M45" s="187"/>
      <c r="N45" s="187"/>
    </row>
    <row r="46" spans="1:14">
      <c r="A46" s="190" t="s">
        <v>172</v>
      </c>
      <c r="B46" s="190">
        <v>18</v>
      </c>
      <c r="C46" s="187"/>
      <c r="D46" s="190">
        <v>9</v>
      </c>
      <c r="E46" s="190"/>
      <c r="F46" s="187"/>
      <c r="G46" s="187"/>
      <c r="H46" s="187"/>
      <c r="I46" s="187"/>
      <c r="J46" s="187"/>
      <c r="K46" s="187"/>
      <c r="L46" s="187"/>
      <c r="M46" s="187"/>
      <c r="N46" s="187"/>
    </row>
    <row r="47" spans="1:14">
      <c r="A47" s="190" t="s">
        <v>173</v>
      </c>
      <c r="B47" s="190"/>
      <c r="C47" s="187"/>
      <c r="D47" s="187"/>
      <c r="E47" s="190">
        <v>10</v>
      </c>
      <c r="F47" s="187"/>
      <c r="G47" s="187"/>
      <c r="H47" s="187"/>
      <c r="I47" s="187"/>
      <c r="J47" s="187"/>
      <c r="K47" s="187"/>
      <c r="L47" s="187"/>
      <c r="M47" s="187"/>
      <c r="N47" s="187"/>
    </row>
    <row r="48" spans="1:14">
      <c r="A48" s="190" t="s">
        <v>174</v>
      </c>
      <c r="B48" s="190"/>
      <c r="C48" s="187"/>
      <c r="D48" s="187"/>
      <c r="E48" s="190"/>
      <c r="F48" s="187"/>
      <c r="G48" s="187"/>
      <c r="H48" s="187"/>
      <c r="I48" s="187"/>
      <c r="J48" s="187"/>
      <c r="K48" s="187"/>
      <c r="L48" s="187"/>
      <c r="M48" s="187"/>
      <c r="N48" s="187"/>
    </row>
    <row r="49" spans="1:14">
      <c r="A49" s="190" t="s">
        <v>175</v>
      </c>
      <c r="B49" s="190">
        <v>9</v>
      </c>
      <c r="C49" s="187"/>
      <c r="D49" s="190">
        <v>1</v>
      </c>
      <c r="E49" s="190"/>
      <c r="F49" s="187"/>
      <c r="G49" s="187"/>
      <c r="H49" s="187"/>
      <c r="I49" s="187"/>
      <c r="J49" s="187"/>
      <c r="K49" s="187"/>
      <c r="L49" s="187"/>
      <c r="M49" s="187"/>
      <c r="N49" s="187"/>
    </row>
    <row r="50" spans="1:14">
      <c r="A50" s="190" t="s">
        <v>199</v>
      </c>
      <c r="B50" s="190"/>
      <c r="C50" s="187"/>
      <c r="D50" s="190"/>
      <c r="E50" s="190">
        <v>12</v>
      </c>
      <c r="F50" s="187"/>
      <c r="G50" s="187"/>
      <c r="H50" s="187"/>
      <c r="I50" s="187"/>
      <c r="J50" s="187"/>
      <c r="K50" s="187"/>
      <c r="L50" s="187"/>
      <c r="M50" s="187"/>
      <c r="N50" s="187"/>
    </row>
    <row r="51" spans="1:14">
      <c r="A51" s="190" t="s">
        <v>176</v>
      </c>
      <c r="B51" s="193"/>
      <c r="C51" s="186" t="s">
        <v>183</v>
      </c>
      <c r="D51" s="186"/>
      <c r="E51" s="193"/>
      <c r="F51" s="186"/>
      <c r="G51" s="186"/>
      <c r="H51" s="186"/>
      <c r="I51" s="186"/>
      <c r="J51" s="186"/>
      <c r="K51" s="186"/>
      <c r="L51" s="186"/>
      <c r="M51" s="186"/>
      <c r="N51" s="187"/>
    </row>
    <row r="52" spans="1:14">
      <c r="A52" s="193" t="s">
        <v>180</v>
      </c>
      <c r="B52" s="198">
        <f>SUM(B4:B51)</f>
        <v>181</v>
      </c>
      <c r="C52" s="208">
        <v>242</v>
      </c>
      <c r="D52" s="198">
        <f>SUM(D4:D51)</f>
        <v>229</v>
      </c>
      <c r="E52" s="198">
        <f>SUM(E4:E51)</f>
        <v>274</v>
      </c>
      <c r="F52" s="199"/>
      <c r="G52" s="199"/>
      <c r="H52" s="199"/>
      <c r="I52" s="199"/>
      <c r="J52" s="199"/>
      <c r="K52" s="199"/>
      <c r="L52" s="199"/>
      <c r="M52" s="199"/>
      <c r="N52" s="200"/>
    </row>
    <row r="54" spans="1:14">
      <c r="A54" s="73" t="s">
        <v>133</v>
      </c>
      <c r="B54" s="192" t="s">
        <v>8</v>
      </c>
      <c r="C54" s="36" t="s">
        <v>9</v>
      </c>
      <c r="D54" s="36" t="s">
        <v>10</v>
      </c>
      <c r="E54" s="36" t="s">
        <v>11</v>
      </c>
      <c r="F54" s="36" t="s">
        <v>12</v>
      </c>
      <c r="G54" s="30" t="s">
        <v>93</v>
      </c>
      <c r="H54" s="30" t="s">
        <v>14</v>
      </c>
      <c r="I54" s="30" t="s">
        <v>15</v>
      </c>
      <c r="J54" s="30" t="s">
        <v>16</v>
      </c>
      <c r="K54" s="30" t="s">
        <v>17</v>
      </c>
      <c r="L54" s="30" t="s">
        <v>18</v>
      </c>
      <c r="M54" s="30" t="s">
        <v>19</v>
      </c>
      <c r="N54" s="30" t="s">
        <v>64</v>
      </c>
    </row>
    <row r="55" spans="1:14">
      <c r="A55" s="12" t="s">
        <v>126</v>
      </c>
      <c r="B55" s="194">
        <v>5</v>
      </c>
      <c r="C55" s="7">
        <v>3</v>
      </c>
      <c r="D55" s="7">
        <v>11</v>
      </c>
      <c r="E55" s="7">
        <v>4</v>
      </c>
      <c r="F55" s="7"/>
      <c r="G55" s="7"/>
      <c r="H55" s="7"/>
      <c r="I55" s="7"/>
      <c r="J55" s="7"/>
      <c r="K55" s="7"/>
      <c r="L55" s="7"/>
      <c r="M55" s="7"/>
      <c r="N55" s="7"/>
    </row>
    <row r="56" spans="1:14">
      <c r="A56" s="12" t="s">
        <v>127</v>
      </c>
      <c r="B56" s="194">
        <v>2</v>
      </c>
      <c r="C56" s="7"/>
      <c r="D56" s="7"/>
      <c r="E56" s="7">
        <v>2</v>
      </c>
      <c r="F56" s="7"/>
      <c r="G56" s="7"/>
      <c r="H56" s="7"/>
      <c r="I56" s="7"/>
      <c r="J56" s="7"/>
      <c r="K56" s="7"/>
      <c r="L56" s="7"/>
      <c r="M56" s="7"/>
      <c r="N56" s="7"/>
    </row>
    <row r="57" spans="1:14">
      <c r="A57" s="12" t="s">
        <v>134</v>
      </c>
      <c r="B57" s="194"/>
      <c r="C57" s="7"/>
      <c r="D57" s="7"/>
      <c r="E57" s="7"/>
      <c r="F57" s="7"/>
      <c r="G57" s="7"/>
      <c r="H57" s="7"/>
      <c r="I57" s="7"/>
      <c r="J57" s="7"/>
      <c r="K57" s="7"/>
      <c r="L57" s="7"/>
      <c r="M57" s="7"/>
      <c r="N57" s="7"/>
    </row>
    <row r="58" spans="1:14">
      <c r="A58" s="12" t="s">
        <v>135</v>
      </c>
      <c r="B58" s="194"/>
      <c r="C58" s="7"/>
      <c r="D58" s="7"/>
      <c r="E58" s="7"/>
      <c r="F58" s="7"/>
      <c r="G58" s="7"/>
      <c r="H58" s="7"/>
      <c r="I58" s="7"/>
      <c r="J58" s="7"/>
      <c r="K58" s="7"/>
      <c r="L58" s="7"/>
      <c r="M58" s="7"/>
      <c r="N58" s="7"/>
    </row>
    <row r="59" spans="1:14">
      <c r="A59" s="12" t="s">
        <v>131</v>
      </c>
      <c r="B59" s="194"/>
      <c r="C59" s="7"/>
      <c r="D59" s="7"/>
      <c r="E59" s="7"/>
      <c r="F59" s="7"/>
      <c r="G59" s="7"/>
      <c r="H59" s="7"/>
      <c r="I59" s="7"/>
      <c r="J59" s="7"/>
      <c r="K59" s="7"/>
      <c r="L59" s="7"/>
      <c r="M59" s="7"/>
      <c r="N59" s="7"/>
    </row>
    <row r="60" spans="1:14">
      <c r="A60" s="75" t="s">
        <v>136</v>
      </c>
      <c r="B60" s="195"/>
      <c r="C60" s="26"/>
      <c r="D60" s="26"/>
      <c r="E60" s="26"/>
      <c r="F60" s="26"/>
      <c r="G60" s="26"/>
      <c r="H60" s="26"/>
      <c r="I60" s="26"/>
      <c r="J60" s="26"/>
      <c r="K60" s="26"/>
      <c r="L60" s="26"/>
      <c r="M60" s="26"/>
      <c r="N60" s="26"/>
    </row>
    <row r="61" spans="1:14">
      <c r="A61" s="75" t="s">
        <v>128</v>
      </c>
      <c r="B61" s="195">
        <v>5</v>
      </c>
      <c r="C61" s="26"/>
      <c r="D61" s="26"/>
      <c r="E61" s="26"/>
      <c r="F61" s="26"/>
      <c r="G61" s="26"/>
      <c r="H61" s="26"/>
      <c r="I61" s="26"/>
      <c r="J61" s="26"/>
      <c r="K61" s="26"/>
      <c r="L61" s="26"/>
      <c r="M61" s="81"/>
      <c r="N61" s="26"/>
    </row>
    <row r="62" spans="1:14">
      <c r="A62" s="75" t="s">
        <v>144</v>
      </c>
      <c r="B62" s="195"/>
      <c r="C62" s="26"/>
      <c r="D62" s="26"/>
      <c r="E62" s="26"/>
      <c r="F62" s="26"/>
      <c r="G62" s="26"/>
      <c r="H62" s="26"/>
      <c r="I62" s="26"/>
      <c r="J62" s="26"/>
      <c r="K62" s="26"/>
      <c r="L62" s="26"/>
      <c r="M62" s="81"/>
      <c r="N62" s="26"/>
    </row>
    <row r="63" spans="1:14">
      <c r="A63" s="75" t="s">
        <v>197</v>
      </c>
      <c r="B63" s="195"/>
      <c r="C63" s="26"/>
      <c r="D63" s="26"/>
      <c r="E63" s="26">
        <v>1</v>
      </c>
      <c r="F63" s="26"/>
      <c r="G63" s="26"/>
      <c r="H63" s="26"/>
      <c r="I63" s="26"/>
      <c r="J63" s="26"/>
      <c r="K63" s="26"/>
      <c r="L63" s="26"/>
      <c r="M63" s="81"/>
      <c r="N63" s="26"/>
    </row>
    <row r="64" spans="1:14">
      <c r="A64" s="75" t="s">
        <v>162</v>
      </c>
      <c r="B64" s="195"/>
      <c r="C64" s="26"/>
      <c r="D64" s="26"/>
      <c r="E64" s="26">
        <v>1</v>
      </c>
      <c r="F64" s="26"/>
      <c r="G64" s="26"/>
      <c r="H64" s="26"/>
      <c r="I64" s="26"/>
      <c r="J64" s="26"/>
      <c r="K64" s="26"/>
      <c r="L64" s="26"/>
      <c r="M64" s="81"/>
      <c r="N64" s="26"/>
    </row>
    <row r="65" spans="1:14">
      <c r="A65" s="75" t="s">
        <v>186</v>
      </c>
      <c r="B65" s="195"/>
      <c r="C65" s="26">
        <v>3</v>
      </c>
      <c r="D65" s="26"/>
      <c r="E65" s="26"/>
      <c r="F65" s="26"/>
      <c r="G65" s="26"/>
      <c r="H65" s="26"/>
      <c r="I65" s="26"/>
      <c r="J65" s="26"/>
      <c r="K65" s="26"/>
      <c r="L65" s="26"/>
      <c r="M65" s="81"/>
      <c r="N65" s="26"/>
    </row>
    <row r="66" spans="1:14">
      <c r="A66" s="75" t="s">
        <v>138</v>
      </c>
      <c r="B66" s="195">
        <v>32</v>
      </c>
      <c r="C66" s="26">
        <v>13</v>
      </c>
      <c r="D66" s="26">
        <v>22</v>
      </c>
      <c r="E66" s="26">
        <v>3</v>
      </c>
      <c r="F66" s="26"/>
      <c r="G66" s="26"/>
      <c r="H66" s="26"/>
      <c r="I66" s="26"/>
      <c r="J66" s="26"/>
      <c r="K66" s="26"/>
      <c r="L66" s="26"/>
      <c r="M66" s="81"/>
      <c r="N66" s="26"/>
    </row>
    <row r="67" spans="1:14">
      <c r="A67" s="75" t="s">
        <v>196</v>
      </c>
      <c r="B67" s="195"/>
      <c r="C67" s="26"/>
      <c r="D67" s="26"/>
      <c r="E67" s="26">
        <v>1</v>
      </c>
      <c r="F67" s="26"/>
      <c r="G67" s="26"/>
      <c r="H67" s="26"/>
      <c r="I67" s="26"/>
      <c r="J67" s="26"/>
      <c r="K67" s="26"/>
      <c r="L67" s="26"/>
      <c r="M67" s="81"/>
      <c r="N67" s="26"/>
    </row>
    <row r="68" spans="1:14">
      <c r="A68" s="75" t="s">
        <v>132</v>
      </c>
      <c r="B68" s="195"/>
      <c r="C68" s="26"/>
      <c r="D68" s="26"/>
      <c r="E68" s="26"/>
      <c r="F68" s="26"/>
      <c r="G68" s="26"/>
      <c r="H68" s="26"/>
      <c r="I68" s="26"/>
      <c r="J68" s="26"/>
      <c r="K68" s="26"/>
      <c r="L68" s="26"/>
      <c r="M68" s="81"/>
      <c r="N68" s="26"/>
    </row>
    <row r="69" spans="1:14">
      <c r="A69" s="75" t="s">
        <v>130</v>
      </c>
      <c r="B69" s="195"/>
      <c r="C69" s="26"/>
      <c r="D69" s="26"/>
      <c r="E69" s="26"/>
      <c r="F69" s="26"/>
      <c r="G69" s="26"/>
      <c r="H69" s="26"/>
      <c r="I69" s="26"/>
      <c r="J69" s="26"/>
      <c r="K69" s="26"/>
      <c r="L69" s="26"/>
      <c r="M69" s="81"/>
      <c r="N69" s="26"/>
    </row>
    <row r="70" spans="1:14">
      <c r="A70" s="75" t="s">
        <v>131</v>
      </c>
      <c r="B70" s="195"/>
      <c r="C70" s="26"/>
      <c r="D70" s="26"/>
      <c r="E70" s="26"/>
      <c r="F70" s="26"/>
      <c r="G70" s="26"/>
      <c r="H70" s="26"/>
      <c r="I70" s="26"/>
      <c r="J70" s="26"/>
      <c r="K70" s="26"/>
      <c r="L70" s="26"/>
      <c r="M70" s="81"/>
      <c r="N70" s="26"/>
    </row>
    <row r="71" spans="1:14">
      <c r="A71" s="74" t="s">
        <v>64</v>
      </c>
      <c r="B71" s="193">
        <f>SUM(B55:B70)</f>
        <v>44</v>
      </c>
      <c r="C71" s="74">
        <f>SUM(C55:C70)</f>
        <v>19</v>
      </c>
      <c r="D71" s="74">
        <f>SUM(D55:D70)</f>
        <v>33</v>
      </c>
      <c r="E71" s="74">
        <f>SUM(E55:E70)</f>
        <v>12</v>
      </c>
      <c r="F71" s="74"/>
      <c r="G71" s="74"/>
      <c r="H71" s="74"/>
      <c r="I71" s="74"/>
      <c r="J71" s="74"/>
      <c r="K71" s="74"/>
      <c r="L71" s="74"/>
      <c r="M71" s="76"/>
      <c r="N71" s="74"/>
    </row>
    <row r="73" spans="1:14">
      <c r="A73" s="77" t="s">
        <v>137</v>
      </c>
      <c r="B73" s="196">
        <f>B52+B71</f>
        <v>225</v>
      </c>
      <c r="C73" s="77">
        <v>261</v>
      </c>
      <c r="D73" s="77">
        <v>262</v>
      </c>
      <c r="E73" s="77">
        <f>E52+E71</f>
        <v>286</v>
      </c>
      <c r="F73" s="77">
        <f t="shared" ref="F73:N73" si="0">F51+F71</f>
        <v>0</v>
      </c>
      <c r="G73" s="77">
        <f t="shared" si="0"/>
        <v>0</v>
      </c>
      <c r="H73" s="77">
        <f t="shared" si="0"/>
        <v>0</v>
      </c>
      <c r="I73" s="77">
        <f t="shared" si="0"/>
        <v>0</v>
      </c>
      <c r="J73" s="77">
        <f t="shared" si="0"/>
        <v>0</v>
      </c>
      <c r="K73" s="77">
        <f t="shared" si="0"/>
        <v>0</v>
      </c>
      <c r="L73" s="77">
        <f t="shared" si="0"/>
        <v>0</v>
      </c>
      <c r="M73" s="77">
        <f t="shared" si="0"/>
        <v>0</v>
      </c>
      <c r="N73" s="77">
        <f t="shared" si="0"/>
        <v>0</v>
      </c>
    </row>
  </sheetData>
  <pageMargins left="0.7" right="0.7" top="0.75" bottom="0.75" header="0.3" footer="0.3"/>
  <pageSetup orientation="portrait" verticalDpi="30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R45"/>
  <sheetViews>
    <sheetView showGridLines="0" tabSelected="1" zoomScale="75" zoomScaleNormal="75" workbookViewId="0">
      <selection activeCell="F12" sqref="F12"/>
    </sheetView>
  </sheetViews>
  <sheetFormatPr defaultColWidth="11" defaultRowHeight="15.75"/>
  <cols>
    <col min="1" max="1" width="4.125" customWidth="1"/>
    <col min="2" max="2" width="29.125" customWidth="1"/>
    <col min="3" max="3" width="28.875" customWidth="1"/>
    <col min="4" max="4" width="12.5" customWidth="1"/>
    <col min="5" max="5" width="12.625" customWidth="1"/>
    <col min="6" max="6" width="12.875" customWidth="1"/>
    <col min="7" max="7" width="12" customWidth="1"/>
    <col min="8" max="8" width="12.875" customWidth="1"/>
    <col min="9" max="9" width="13.125" customWidth="1"/>
    <col min="10" max="10" width="12.625" customWidth="1"/>
    <col min="11" max="11" width="12.125" customWidth="1"/>
    <col min="12" max="12" width="11.75" customWidth="1"/>
    <col min="13" max="13" width="11.25" customWidth="1"/>
    <col min="14" max="14" width="11.75" style="162" customWidth="1"/>
    <col min="15" max="15" width="11" style="162" customWidth="1"/>
    <col min="16" max="16" width="15" customWidth="1"/>
  </cols>
  <sheetData>
    <row r="2" spans="2:18" ht="21">
      <c r="B2" s="220" t="s">
        <v>59</v>
      </c>
      <c r="C2" s="220"/>
      <c r="D2" s="220"/>
      <c r="E2" s="220"/>
    </row>
    <row r="3" spans="2:18" ht="19.5">
      <c r="B3" s="221" t="s">
        <v>60</v>
      </c>
      <c r="C3" s="221"/>
      <c r="D3" s="221"/>
      <c r="E3" s="221"/>
    </row>
    <row r="6" spans="2:18">
      <c r="P6" s="10"/>
    </row>
    <row r="7" spans="2:18" ht="19.5">
      <c r="B7" s="221" t="s">
        <v>62</v>
      </c>
      <c r="C7" s="221"/>
      <c r="D7" s="221"/>
      <c r="E7" s="221"/>
    </row>
    <row r="9" spans="2:18" s="13" customFormat="1">
      <c r="B9" s="5" t="s">
        <v>114</v>
      </c>
      <c r="C9" s="5" t="s">
        <v>115</v>
      </c>
      <c r="D9" s="5" t="s">
        <v>8</v>
      </c>
      <c r="E9" s="5" t="s">
        <v>9</v>
      </c>
      <c r="F9" s="5" t="s">
        <v>10</v>
      </c>
      <c r="G9" s="5" t="s">
        <v>11</v>
      </c>
      <c r="H9" s="5" t="s">
        <v>12</v>
      </c>
      <c r="I9" s="5" t="s">
        <v>13</v>
      </c>
      <c r="J9" s="5" t="s">
        <v>14</v>
      </c>
      <c r="K9" s="5" t="s">
        <v>15</v>
      </c>
      <c r="L9" s="5" t="s">
        <v>16</v>
      </c>
      <c r="M9" s="5" t="s">
        <v>17</v>
      </c>
      <c r="N9" s="163" t="s">
        <v>18</v>
      </c>
      <c r="O9" s="163" t="s">
        <v>19</v>
      </c>
      <c r="P9" s="5" t="s">
        <v>64</v>
      </c>
      <c r="Q9"/>
      <c r="R9"/>
    </row>
    <row r="10" spans="2:18">
      <c r="B10" s="31" t="s">
        <v>72</v>
      </c>
      <c r="C10" s="24" t="s">
        <v>65</v>
      </c>
      <c r="D10" s="33">
        <v>4182</v>
      </c>
      <c r="E10" s="210">
        <v>3546</v>
      </c>
      <c r="F10" s="95">
        <v>2851</v>
      </c>
      <c r="G10" s="95">
        <v>2675</v>
      </c>
      <c r="H10" s="95"/>
      <c r="I10" s="95"/>
      <c r="J10" s="60"/>
      <c r="K10" s="7"/>
      <c r="L10" s="7"/>
      <c r="M10" s="7"/>
      <c r="N10" s="60"/>
      <c r="O10" s="60"/>
      <c r="P10" s="2"/>
    </row>
    <row r="11" spans="2:18">
      <c r="B11" s="31" t="s">
        <v>72</v>
      </c>
      <c r="C11" s="24" t="s">
        <v>66</v>
      </c>
      <c r="D11" s="107">
        <v>10074</v>
      </c>
      <c r="E11" s="207">
        <v>10306</v>
      </c>
      <c r="F11" s="95">
        <v>10209</v>
      </c>
      <c r="G11" s="107">
        <v>10957</v>
      </c>
      <c r="H11" s="107"/>
      <c r="I11" s="108"/>
      <c r="J11" s="60"/>
      <c r="K11" s="7"/>
      <c r="L11" s="7"/>
      <c r="M11" s="7"/>
      <c r="N11" s="60"/>
      <c r="O11" s="60"/>
      <c r="P11" s="60"/>
    </row>
    <row r="12" spans="2:18">
      <c r="B12" s="31" t="s">
        <v>72</v>
      </c>
      <c r="C12" s="24" t="s">
        <v>67</v>
      </c>
      <c r="D12" s="108">
        <v>120</v>
      </c>
      <c r="E12" s="108">
        <v>148</v>
      </c>
      <c r="F12" s="215">
        <v>176</v>
      </c>
      <c r="G12" s="108">
        <v>167</v>
      </c>
      <c r="H12" s="108"/>
      <c r="I12" s="108"/>
      <c r="J12" s="60"/>
      <c r="K12" s="7"/>
      <c r="L12" s="7"/>
      <c r="M12" s="7"/>
      <c r="N12" s="60"/>
      <c r="O12" s="60"/>
      <c r="P12" s="7"/>
    </row>
    <row r="13" spans="2:18" s="13" customFormat="1">
      <c r="B13" s="31" t="s">
        <v>72</v>
      </c>
      <c r="C13" s="31" t="s">
        <v>108</v>
      </c>
      <c r="D13" s="108">
        <v>40</v>
      </c>
      <c r="E13" s="108">
        <v>38</v>
      </c>
      <c r="F13" s="31">
        <v>48</v>
      </c>
      <c r="G13" s="108">
        <v>0</v>
      </c>
      <c r="H13" s="108"/>
      <c r="I13" s="108"/>
      <c r="J13" s="60"/>
      <c r="K13" s="7"/>
      <c r="L13" s="7"/>
      <c r="M13" s="7"/>
      <c r="N13" s="60"/>
      <c r="O13" s="60"/>
      <c r="P13" s="7"/>
      <c r="Q13"/>
      <c r="R13"/>
    </row>
    <row r="14" spans="2:18">
      <c r="B14" s="31" t="s">
        <v>72</v>
      </c>
      <c r="C14" s="25" t="s">
        <v>68</v>
      </c>
      <c r="D14" s="109">
        <v>6</v>
      </c>
      <c r="E14" s="109">
        <v>7</v>
      </c>
      <c r="F14" s="109">
        <v>11</v>
      </c>
      <c r="G14" s="109">
        <v>2</v>
      </c>
      <c r="H14" s="109"/>
      <c r="I14" s="109"/>
      <c r="J14" s="61"/>
      <c r="K14" s="26"/>
      <c r="L14" s="26"/>
      <c r="M14" s="26"/>
      <c r="N14" s="61"/>
      <c r="O14" s="61"/>
      <c r="P14" s="26"/>
    </row>
    <row r="15" spans="2:18">
      <c r="B15" s="31" t="s">
        <v>72</v>
      </c>
      <c r="C15" s="31" t="s">
        <v>112</v>
      </c>
      <c r="D15" s="110">
        <v>74</v>
      </c>
      <c r="E15" s="110">
        <v>115</v>
      </c>
      <c r="F15" s="187">
        <v>90</v>
      </c>
      <c r="G15" s="110">
        <v>33</v>
      </c>
      <c r="H15" s="110"/>
      <c r="I15" s="110"/>
      <c r="J15" s="60"/>
      <c r="K15" s="7"/>
      <c r="L15" s="7"/>
      <c r="M15" s="7"/>
      <c r="N15" s="60"/>
      <c r="O15" s="60"/>
      <c r="P15" s="60"/>
    </row>
    <row r="16" spans="2:18">
      <c r="B16" s="31" t="s">
        <v>72</v>
      </c>
      <c r="C16" s="31" t="s">
        <v>119</v>
      </c>
      <c r="D16" s="110">
        <v>225</v>
      </c>
      <c r="E16" s="110">
        <v>261</v>
      </c>
      <c r="F16" s="110">
        <v>229</v>
      </c>
      <c r="G16" s="110">
        <v>286</v>
      </c>
      <c r="H16" s="110"/>
      <c r="I16" s="110"/>
      <c r="J16" s="60"/>
      <c r="K16" s="7"/>
      <c r="L16" s="7"/>
      <c r="M16" s="7"/>
      <c r="N16" s="60"/>
      <c r="O16" s="60"/>
      <c r="P16" s="7"/>
    </row>
    <row r="17" spans="2:18">
      <c r="B17" s="28" t="s">
        <v>69</v>
      </c>
      <c r="C17" s="59" t="s">
        <v>69</v>
      </c>
      <c r="D17" s="115">
        <f>SUM(D10:D16)</f>
        <v>14721</v>
      </c>
      <c r="E17" s="115">
        <f>SUM(E10:E16)</f>
        <v>14421</v>
      </c>
      <c r="F17" s="115">
        <f>SUM(F10:F16)</f>
        <v>13614</v>
      </c>
      <c r="G17" s="115">
        <f>SUM(G10:G16)</f>
        <v>14120</v>
      </c>
      <c r="H17" s="115"/>
      <c r="I17" s="115"/>
      <c r="J17" s="116"/>
      <c r="K17" s="116"/>
      <c r="L17" s="116"/>
      <c r="M17" s="116"/>
      <c r="N17" s="116"/>
      <c r="O17" s="116"/>
      <c r="P17" s="115"/>
      <c r="Q17" s="14"/>
      <c r="R17" s="14"/>
    </row>
    <row r="18" spans="2:18">
      <c r="B18" s="29"/>
      <c r="C18" s="29"/>
      <c r="D18" s="29"/>
      <c r="E18" s="29"/>
      <c r="F18" s="29"/>
      <c r="G18" s="29"/>
      <c r="H18" s="29"/>
    </row>
    <row r="19" spans="2:18">
      <c r="B19" s="29"/>
      <c r="C19" s="29"/>
      <c r="D19" s="29"/>
      <c r="E19" s="29"/>
      <c r="F19" s="29"/>
      <c r="G19" s="29"/>
      <c r="H19" s="29"/>
    </row>
    <row r="20" spans="2:18">
      <c r="B20" s="5" t="s">
        <v>71</v>
      </c>
      <c r="C20" s="5" t="s">
        <v>115</v>
      </c>
      <c r="D20" s="5" t="s">
        <v>8</v>
      </c>
      <c r="E20" s="5" t="s">
        <v>9</v>
      </c>
      <c r="F20" s="5" t="s">
        <v>10</v>
      </c>
      <c r="G20" s="5" t="s">
        <v>11</v>
      </c>
      <c r="H20" s="5" t="s">
        <v>12</v>
      </c>
      <c r="I20" s="5" t="s">
        <v>13</v>
      </c>
      <c r="J20" s="5" t="s">
        <v>14</v>
      </c>
      <c r="K20" s="5" t="s">
        <v>15</v>
      </c>
      <c r="L20" s="5" t="s">
        <v>16</v>
      </c>
      <c r="M20" s="5" t="s">
        <v>17</v>
      </c>
      <c r="N20" s="163" t="s">
        <v>18</v>
      </c>
      <c r="O20" s="163" t="s">
        <v>19</v>
      </c>
      <c r="P20" s="5" t="s">
        <v>64</v>
      </c>
    </row>
    <row r="21" spans="2:18">
      <c r="B21" s="31" t="s">
        <v>73</v>
      </c>
      <c r="C21" s="24" t="s">
        <v>65</v>
      </c>
      <c r="D21" s="105">
        <v>354682418</v>
      </c>
      <c r="E21" s="106">
        <v>10316579</v>
      </c>
      <c r="F21" s="106">
        <v>1865170</v>
      </c>
      <c r="G21" s="106">
        <v>3842246</v>
      </c>
      <c r="H21" s="91"/>
      <c r="I21" s="107"/>
      <c r="J21" s="60"/>
      <c r="K21" s="60"/>
      <c r="L21" s="60"/>
      <c r="M21" s="60"/>
      <c r="N21" s="60"/>
      <c r="O21" s="60"/>
      <c r="P21" s="60"/>
    </row>
    <row r="22" spans="2:18">
      <c r="B22" s="31" t="s">
        <v>73</v>
      </c>
      <c r="C22" s="24" t="s">
        <v>66</v>
      </c>
      <c r="D22" s="107">
        <v>40854100</v>
      </c>
      <c r="E22" s="107">
        <v>70083900</v>
      </c>
      <c r="F22" s="38">
        <v>73368900</v>
      </c>
      <c r="G22" s="107">
        <v>77460000</v>
      </c>
      <c r="H22" s="107"/>
      <c r="I22" s="107"/>
      <c r="J22" s="60"/>
      <c r="K22" s="60"/>
      <c r="L22" s="60"/>
      <c r="M22" s="60"/>
      <c r="N22" s="60"/>
      <c r="O22" s="60"/>
      <c r="P22" s="60"/>
    </row>
    <row r="23" spans="2:18">
      <c r="B23" s="31" t="s">
        <v>73</v>
      </c>
      <c r="C23" s="24" t="s">
        <v>67</v>
      </c>
      <c r="D23" s="107"/>
      <c r="E23" s="107"/>
      <c r="F23" s="107"/>
      <c r="G23" s="107"/>
      <c r="H23" s="107"/>
      <c r="I23" s="107"/>
      <c r="J23" s="60"/>
      <c r="K23" s="60"/>
      <c r="L23" s="60"/>
      <c r="M23" s="60"/>
      <c r="N23" s="60"/>
      <c r="O23" s="60"/>
      <c r="P23" s="60"/>
    </row>
    <row r="24" spans="2:18">
      <c r="B24" s="31" t="s">
        <v>73</v>
      </c>
      <c r="C24" s="31" t="s">
        <v>108</v>
      </c>
      <c r="D24" s="107"/>
      <c r="E24" s="108"/>
      <c r="F24" s="107">
        <v>25500000</v>
      </c>
      <c r="G24" s="108"/>
      <c r="H24" s="108"/>
      <c r="I24" s="108"/>
      <c r="J24" s="60"/>
      <c r="K24" s="60"/>
      <c r="L24" s="7"/>
      <c r="M24" s="7"/>
      <c r="N24" s="60"/>
      <c r="O24" s="60"/>
      <c r="P24" s="60"/>
    </row>
    <row r="25" spans="2:18">
      <c r="B25" s="31" t="s">
        <v>73</v>
      </c>
      <c r="C25" s="24" t="s">
        <v>68</v>
      </c>
      <c r="D25" s="107"/>
      <c r="E25" s="108"/>
      <c r="F25" s="108"/>
      <c r="G25" s="108"/>
      <c r="H25" s="108"/>
      <c r="I25" s="108"/>
      <c r="J25" s="61"/>
      <c r="K25" s="61"/>
      <c r="L25" s="26"/>
      <c r="M25" s="26"/>
      <c r="N25" s="61"/>
      <c r="O25" s="61"/>
      <c r="P25" s="61"/>
    </row>
    <row r="26" spans="2:18" ht="16.5" thickBot="1">
      <c r="B26" s="31" t="s">
        <v>73</v>
      </c>
      <c r="C26" s="27" t="s">
        <v>112</v>
      </c>
      <c r="D26" s="201"/>
      <c r="E26" s="201"/>
      <c r="F26" s="201"/>
      <c r="G26" s="201"/>
      <c r="H26" s="201"/>
      <c r="I26" s="202"/>
      <c r="J26" s="62"/>
      <c r="K26" s="62"/>
      <c r="L26" s="27"/>
      <c r="M26" s="27"/>
      <c r="N26" s="62"/>
      <c r="O26" s="62"/>
      <c r="P26" s="27"/>
    </row>
    <row r="27" spans="2:18" s="162" customFormat="1">
      <c r="B27" s="160" t="s">
        <v>70</v>
      </c>
      <c r="C27" s="160" t="s">
        <v>70</v>
      </c>
      <c r="D27" s="117">
        <f>SUM(D21:D26)</f>
        <v>395536518</v>
      </c>
      <c r="E27" s="117">
        <f>SUM(E21:E26)</f>
        <v>80400479</v>
      </c>
      <c r="F27" s="117">
        <f>SUM(F21:F26)</f>
        <v>100734070</v>
      </c>
      <c r="G27" s="117">
        <f>SUM(G21:G26)</f>
        <v>81302246</v>
      </c>
      <c r="H27" s="117"/>
      <c r="I27" s="117"/>
      <c r="J27" s="117"/>
      <c r="K27" s="117"/>
      <c r="L27" s="117"/>
      <c r="M27" s="117"/>
      <c r="N27" s="117"/>
      <c r="O27" s="117"/>
      <c r="P27" s="117"/>
      <c r="Q27" s="161"/>
      <c r="R27" s="161"/>
    </row>
    <row r="28" spans="2:18">
      <c r="F28" s="162"/>
    </row>
    <row r="35" spans="2:18" s="14" customFormat="1">
      <c r="B35"/>
      <c r="C35"/>
      <c r="D35"/>
      <c r="E35"/>
      <c r="F35"/>
      <c r="G35"/>
      <c r="H35"/>
      <c r="I35"/>
      <c r="J35"/>
      <c r="K35"/>
      <c r="L35"/>
      <c r="M35"/>
      <c r="N35" s="162"/>
      <c r="O35" s="162"/>
      <c r="P35"/>
      <c r="Q35"/>
      <c r="R35"/>
    </row>
    <row r="45" spans="2:18" s="14" customFormat="1">
      <c r="B45"/>
      <c r="C45"/>
      <c r="D45"/>
      <c r="E45"/>
      <c r="F45"/>
      <c r="G45"/>
      <c r="H45"/>
      <c r="I45"/>
      <c r="J45"/>
      <c r="K45"/>
      <c r="L45"/>
      <c r="M45"/>
      <c r="N45" s="162"/>
      <c r="O45" s="162"/>
      <c r="P45"/>
      <c r="Q45"/>
      <c r="R45"/>
    </row>
  </sheetData>
  <mergeCells count="3">
    <mergeCell ref="B2:E2"/>
    <mergeCell ref="B3:E3"/>
    <mergeCell ref="B7:E7"/>
  </mergeCells>
  <pageMargins left="0.75" right="0.75" top="1" bottom="1" header="0.5" footer="0.5"/>
  <pageSetup orientation="portrait" horizontalDpi="4294967292" verticalDpi="4294967292"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zoomScale="75" zoomScaleNormal="75" workbookViewId="0">
      <selection activeCell="G17" sqref="G17"/>
    </sheetView>
  </sheetViews>
  <sheetFormatPr defaultColWidth="8.875" defaultRowHeight="15"/>
  <cols>
    <col min="1" max="1" width="32.5" style="44" customWidth="1"/>
    <col min="2" max="2" width="53.5" style="44" bestFit="1" customWidth="1"/>
    <col min="3" max="3" width="12.5" style="44" customWidth="1"/>
    <col min="4" max="4" width="12.875" style="44" customWidth="1"/>
    <col min="5" max="5" width="11.625" style="44" bestFit="1" customWidth="1"/>
    <col min="6" max="6" width="10.125" style="44" bestFit="1" customWidth="1"/>
    <col min="7" max="8" width="11.5" style="44" bestFit="1" customWidth="1"/>
    <col min="9" max="14" width="8.875" style="44"/>
    <col min="15" max="15" width="14.875" style="44" customWidth="1"/>
    <col min="16" max="16384" width="8.875" style="44"/>
  </cols>
  <sheetData>
    <row r="1" spans="1:15" ht="18.75">
      <c r="A1" s="43" t="s">
        <v>92</v>
      </c>
    </row>
    <row r="3" spans="1:15" ht="15.75">
      <c r="A3" s="32" t="s">
        <v>0</v>
      </c>
      <c r="B3" s="32" t="s">
        <v>1</v>
      </c>
      <c r="C3" s="32" t="s">
        <v>8</v>
      </c>
      <c r="D3" s="32" t="s">
        <v>9</v>
      </c>
      <c r="E3" s="32" t="s">
        <v>10</v>
      </c>
      <c r="F3" s="32" t="s">
        <v>11</v>
      </c>
      <c r="G3" s="41" t="s">
        <v>12</v>
      </c>
      <c r="H3" s="22" t="s">
        <v>93</v>
      </c>
      <c r="I3" s="22" t="s">
        <v>14</v>
      </c>
      <c r="J3" s="22" t="s">
        <v>15</v>
      </c>
      <c r="K3" s="22" t="s">
        <v>16</v>
      </c>
      <c r="L3" s="22" t="s">
        <v>17</v>
      </c>
      <c r="M3" s="22" t="s">
        <v>18</v>
      </c>
      <c r="N3" s="22" t="s">
        <v>19</v>
      </c>
      <c r="O3" s="22" t="s">
        <v>64</v>
      </c>
    </row>
    <row r="4" spans="1:15" ht="15.75">
      <c r="A4" s="82" t="s">
        <v>94</v>
      </c>
      <c r="B4" s="82" t="s">
        <v>95</v>
      </c>
      <c r="C4" s="83">
        <v>6507</v>
      </c>
      <c r="D4" s="83">
        <v>6645</v>
      </c>
      <c r="E4" s="83">
        <v>6541</v>
      </c>
      <c r="F4" s="83">
        <v>6393</v>
      </c>
      <c r="G4" s="92"/>
      <c r="H4" s="69"/>
      <c r="I4" s="45"/>
      <c r="J4" s="45"/>
      <c r="K4" s="45"/>
      <c r="L4" s="45"/>
      <c r="M4" s="45"/>
      <c r="N4" s="45"/>
      <c r="O4" s="164"/>
    </row>
    <row r="5" spans="1:15" ht="15.75">
      <c r="A5" s="82"/>
      <c r="B5" s="82" t="s">
        <v>96</v>
      </c>
      <c r="C5" s="83">
        <v>3077</v>
      </c>
      <c r="D5" s="83">
        <v>3329</v>
      </c>
      <c r="E5" s="83">
        <v>3249</v>
      </c>
      <c r="F5" s="83">
        <v>3563</v>
      </c>
      <c r="G5" s="92"/>
      <c r="H5" s="69"/>
      <c r="I5" s="45"/>
      <c r="J5" s="45"/>
      <c r="K5" s="45"/>
      <c r="L5" s="45"/>
      <c r="M5" s="45"/>
      <c r="N5" s="45"/>
      <c r="O5" s="164"/>
    </row>
    <row r="6" spans="1:15" ht="15.75">
      <c r="A6" s="82" t="s">
        <v>116</v>
      </c>
      <c r="B6" s="82" t="s">
        <v>120</v>
      </c>
      <c r="C6" s="189">
        <v>182</v>
      </c>
      <c r="D6" s="206">
        <v>83</v>
      </c>
      <c r="E6" s="83">
        <v>128</v>
      </c>
      <c r="F6" s="83">
        <v>144</v>
      </c>
      <c r="G6" s="92"/>
      <c r="H6" s="69"/>
      <c r="I6" s="45"/>
      <c r="J6" s="45"/>
      <c r="K6" s="45"/>
      <c r="L6" s="45"/>
      <c r="M6" s="151"/>
      <c r="N6" s="69"/>
      <c r="O6" s="164"/>
    </row>
    <row r="7" spans="1:15" ht="15.75">
      <c r="A7" s="82" t="s">
        <v>117</v>
      </c>
      <c r="B7" s="82" t="s">
        <v>120</v>
      </c>
      <c r="C7" s="83"/>
      <c r="D7" s="83"/>
      <c r="E7" s="83"/>
      <c r="F7" s="83"/>
      <c r="G7" s="92"/>
      <c r="H7" s="69"/>
      <c r="I7" s="45"/>
      <c r="J7" s="45"/>
      <c r="K7" s="45"/>
      <c r="L7" s="45"/>
      <c r="M7" s="45"/>
      <c r="N7" s="45"/>
      <c r="O7" s="164"/>
    </row>
    <row r="8" spans="1:15" ht="15.75">
      <c r="A8" s="84" t="s">
        <v>77</v>
      </c>
      <c r="B8" s="84" t="s">
        <v>97</v>
      </c>
      <c r="C8" s="83"/>
      <c r="D8" s="83"/>
      <c r="E8" s="83"/>
      <c r="F8" s="83"/>
      <c r="G8" s="92"/>
      <c r="H8" s="69"/>
      <c r="I8" s="45"/>
      <c r="J8" s="45"/>
      <c r="K8" s="45"/>
      <c r="L8" s="45"/>
      <c r="M8" s="45"/>
      <c r="N8" s="45"/>
      <c r="O8" s="164"/>
    </row>
    <row r="9" spans="1:15" ht="15.75">
      <c r="A9" s="85" t="s">
        <v>31</v>
      </c>
      <c r="B9" s="85" t="s">
        <v>98</v>
      </c>
      <c r="C9" s="86"/>
      <c r="D9" s="86"/>
      <c r="E9" s="86"/>
      <c r="F9" s="86"/>
      <c r="G9" s="93"/>
      <c r="H9" s="69"/>
      <c r="I9" s="45"/>
      <c r="J9" s="45"/>
      <c r="K9" s="45"/>
      <c r="L9" s="45"/>
      <c r="M9" s="45"/>
      <c r="N9" s="45"/>
      <c r="O9" s="165"/>
    </row>
    <row r="10" spans="1:15" ht="15.75">
      <c r="A10" s="85" t="s">
        <v>99</v>
      </c>
      <c r="B10" s="85" t="s">
        <v>45</v>
      </c>
      <c r="C10" s="86">
        <v>33</v>
      </c>
      <c r="D10" s="86">
        <v>55</v>
      </c>
      <c r="E10" s="86">
        <v>34</v>
      </c>
      <c r="F10" s="86">
        <v>428</v>
      </c>
      <c r="G10" s="93"/>
      <c r="H10" s="69"/>
      <c r="I10" s="45"/>
      <c r="J10" s="45"/>
      <c r="K10" s="45"/>
      <c r="L10" s="45"/>
      <c r="M10" s="45"/>
      <c r="N10" s="45"/>
      <c r="O10" s="164"/>
    </row>
    <row r="11" spans="1:15" ht="15.75">
      <c r="A11" s="87" t="s">
        <v>100</v>
      </c>
      <c r="B11" s="87" t="s">
        <v>46</v>
      </c>
      <c r="C11" s="86"/>
      <c r="D11" s="86"/>
      <c r="E11" s="86"/>
      <c r="F11" s="86"/>
      <c r="G11" s="93"/>
      <c r="H11" s="69"/>
      <c r="I11" s="45"/>
      <c r="J11" s="45"/>
      <c r="K11" s="45"/>
      <c r="L11" s="45"/>
      <c r="M11" s="45"/>
      <c r="N11" s="45"/>
      <c r="O11" s="165"/>
    </row>
    <row r="12" spans="1:15" ht="15.75">
      <c r="A12" s="85" t="s">
        <v>80</v>
      </c>
      <c r="B12" s="85" t="s">
        <v>81</v>
      </c>
      <c r="C12" s="86"/>
      <c r="D12" s="86"/>
      <c r="E12" s="86"/>
      <c r="F12" s="86"/>
      <c r="G12" s="93"/>
      <c r="H12" s="69"/>
      <c r="I12" s="45"/>
      <c r="J12" s="45"/>
      <c r="K12" s="45"/>
      <c r="L12" s="45"/>
      <c r="M12" s="45"/>
      <c r="N12" s="45"/>
      <c r="O12" s="164"/>
    </row>
    <row r="13" spans="1:15" ht="15.75">
      <c r="A13" s="82" t="s">
        <v>82</v>
      </c>
      <c r="B13" s="82" t="s">
        <v>101</v>
      </c>
      <c r="C13" s="83">
        <v>210</v>
      </c>
      <c r="D13" s="83">
        <v>154</v>
      </c>
      <c r="E13" s="83">
        <v>159</v>
      </c>
      <c r="F13" s="83">
        <v>279</v>
      </c>
      <c r="G13" s="92"/>
      <c r="H13" s="69"/>
      <c r="I13" s="45"/>
      <c r="J13" s="45"/>
      <c r="K13" s="45"/>
      <c r="L13" s="45"/>
      <c r="M13" s="45"/>
      <c r="N13" s="45"/>
      <c r="O13" s="164"/>
    </row>
    <row r="14" spans="1:15" ht="15.75">
      <c r="A14" s="82" t="s">
        <v>102</v>
      </c>
      <c r="B14" s="82" t="s">
        <v>101</v>
      </c>
      <c r="C14" s="83">
        <v>40</v>
      </c>
      <c r="D14" s="83">
        <v>12</v>
      </c>
      <c r="E14" s="83">
        <v>75</v>
      </c>
      <c r="F14" s="83">
        <v>123</v>
      </c>
      <c r="G14" s="92"/>
      <c r="H14" s="69"/>
      <c r="I14" s="45"/>
      <c r="J14" s="45"/>
      <c r="K14" s="45"/>
      <c r="L14" s="45"/>
      <c r="M14" s="45"/>
      <c r="N14" s="45"/>
      <c r="O14" s="164"/>
    </row>
    <row r="15" spans="1:15" ht="16.5" thickBot="1">
      <c r="A15" s="88" t="s">
        <v>85</v>
      </c>
      <c r="B15" s="88" t="s">
        <v>101</v>
      </c>
      <c r="C15" s="89">
        <v>25</v>
      </c>
      <c r="D15" s="89">
        <v>28</v>
      </c>
      <c r="E15" s="89">
        <v>23</v>
      </c>
      <c r="F15" s="89">
        <v>27</v>
      </c>
      <c r="G15" s="94"/>
      <c r="H15" s="70"/>
      <c r="I15" s="46"/>
      <c r="J15" s="46"/>
      <c r="K15" s="46"/>
      <c r="L15" s="46"/>
      <c r="M15" s="46"/>
      <c r="N15" s="46"/>
      <c r="O15" s="171"/>
    </row>
    <row r="16" spans="1:15" ht="16.5" thickBot="1">
      <c r="A16" s="28" t="s">
        <v>26</v>
      </c>
      <c r="B16" s="28" t="s">
        <v>5</v>
      </c>
      <c r="C16" s="95">
        <f>SUM(C4:C15)</f>
        <v>10074</v>
      </c>
      <c r="D16" s="95">
        <f>SUM(D4:D15)</f>
        <v>10306</v>
      </c>
      <c r="E16" s="95">
        <f>SUM(E4:E15)</f>
        <v>10209</v>
      </c>
      <c r="F16" s="95">
        <f>SUM(F4:F15)</f>
        <v>10957</v>
      </c>
      <c r="G16" s="96"/>
      <c r="H16" s="71"/>
      <c r="I16" s="71"/>
      <c r="J16" s="71"/>
      <c r="K16" s="71"/>
      <c r="L16" s="71"/>
      <c r="M16" s="71"/>
      <c r="N16" s="80"/>
      <c r="O16" s="172"/>
    </row>
    <row r="17" spans="1:15" ht="15.75">
      <c r="A17" s="34"/>
      <c r="B17" s="34"/>
      <c r="C17" s="97"/>
      <c r="D17" s="97"/>
      <c r="E17" s="97"/>
      <c r="F17" s="97"/>
      <c r="G17" s="97"/>
      <c r="H17" s="48"/>
      <c r="I17" s="48"/>
      <c r="J17" s="48"/>
      <c r="K17" s="48"/>
      <c r="L17" s="48"/>
      <c r="M17" s="48"/>
      <c r="N17" s="48"/>
      <c r="O17" s="48"/>
    </row>
    <row r="18" spans="1:15">
      <c r="D18" s="48"/>
      <c r="E18" s="48"/>
      <c r="F18" s="48"/>
      <c r="G18" s="48"/>
      <c r="H18" s="48"/>
      <c r="I18" s="48"/>
      <c r="J18" s="48"/>
      <c r="K18" s="48"/>
      <c r="L18" s="48"/>
      <c r="M18" s="48"/>
      <c r="N18" s="48"/>
    </row>
    <row r="19" spans="1:15" ht="16.5" thickBot="1">
      <c r="A19" s="30" t="s">
        <v>0</v>
      </c>
      <c r="B19" s="30" t="s">
        <v>1</v>
      </c>
      <c r="C19" s="36" t="s">
        <v>8</v>
      </c>
      <c r="D19" s="30" t="s">
        <v>9</v>
      </c>
      <c r="E19" s="30" t="s">
        <v>10</v>
      </c>
      <c r="F19" s="30" t="s">
        <v>11</v>
      </c>
      <c r="G19" s="42" t="s">
        <v>12</v>
      </c>
      <c r="H19" s="30" t="s">
        <v>13</v>
      </c>
      <c r="I19" s="30" t="s">
        <v>14</v>
      </c>
      <c r="J19" s="30" t="s">
        <v>15</v>
      </c>
      <c r="K19" s="30" t="s">
        <v>16</v>
      </c>
      <c r="L19" s="30" t="s">
        <v>17</v>
      </c>
      <c r="M19" s="30" t="s">
        <v>18</v>
      </c>
      <c r="N19" s="30" t="s">
        <v>19</v>
      </c>
      <c r="O19" s="32" t="s">
        <v>64</v>
      </c>
    </row>
    <row r="20" spans="1:15" s="157" customFormat="1" ht="16.5" thickBot="1">
      <c r="A20" s="38" t="s">
        <v>103</v>
      </c>
      <c r="B20" s="38" t="s">
        <v>87</v>
      </c>
      <c r="C20" s="38">
        <v>40854100</v>
      </c>
      <c r="D20" s="38">
        <v>70083900</v>
      </c>
      <c r="E20" s="38">
        <v>73368900</v>
      </c>
      <c r="F20" s="38">
        <v>77460000</v>
      </c>
      <c r="G20" s="156"/>
      <c r="H20" s="69"/>
      <c r="I20" s="69"/>
      <c r="J20" s="69"/>
      <c r="K20" s="69"/>
      <c r="L20" s="69"/>
      <c r="M20" s="69"/>
      <c r="N20" s="152"/>
      <c r="O20" s="172"/>
    </row>
    <row r="21" spans="1:15" s="155" customFormat="1" ht="16.5" thickBot="1">
      <c r="A21" s="153" t="s">
        <v>88</v>
      </c>
      <c r="B21" s="153" t="s">
        <v>89</v>
      </c>
      <c r="C21" s="72">
        <v>210500</v>
      </c>
      <c r="D21" s="72">
        <v>1546900</v>
      </c>
      <c r="E21" s="72">
        <v>1860300</v>
      </c>
      <c r="F21" s="72">
        <v>2231000</v>
      </c>
      <c r="G21" s="154"/>
      <c r="H21" s="72"/>
      <c r="I21" s="72"/>
      <c r="J21" s="72"/>
      <c r="K21" s="72"/>
      <c r="L21" s="72"/>
      <c r="M21" s="72"/>
      <c r="N21" s="154"/>
      <c r="O21" s="173"/>
    </row>
    <row r="24" spans="1:15">
      <c r="A24" s="44" t="s">
        <v>104</v>
      </c>
    </row>
    <row r="25" spans="1:15">
      <c r="A25" s="170" t="s">
        <v>105</v>
      </c>
    </row>
    <row r="26" spans="1:15">
      <c r="A26" s="44" t="s">
        <v>106</v>
      </c>
    </row>
  </sheetData>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29"/>
  <sheetViews>
    <sheetView showGridLines="0" workbookViewId="0">
      <selection activeCell="G33" sqref="G33"/>
    </sheetView>
  </sheetViews>
  <sheetFormatPr defaultColWidth="11" defaultRowHeight="15.75"/>
  <cols>
    <col min="1" max="1" width="4.125" customWidth="1"/>
    <col min="2" max="2" width="19.125" customWidth="1"/>
    <col min="3" max="3" width="37.875" customWidth="1"/>
    <col min="4" max="8" width="13.875" customWidth="1"/>
  </cols>
  <sheetData>
    <row r="2" spans="2:8" ht="21">
      <c r="B2" s="220" t="s">
        <v>52</v>
      </c>
      <c r="C2" s="220"/>
      <c r="D2" s="220"/>
      <c r="E2" s="220"/>
    </row>
    <row r="3" spans="2:8" ht="21">
      <c r="B3" s="220" t="s">
        <v>49</v>
      </c>
      <c r="C3" s="220"/>
      <c r="D3" s="220"/>
      <c r="E3" s="220"/>
    </row>
    <row r="6" spans="2:8">
      <c r="B6" s="5" t="s">
        <v>0</v>
      </c>
      <c r="C6" s="5" t="s">
        <v>1</v>
      </c>
      <c r="D6" s="5" t="s">
        <v>8</v>
      </c>
      <c r="E6" s="5" t="s">
        <v>9</v>
      </c>
      <c r="F6" s="5" t="s">
        <v>10</v>
      </c>
      <c r="G6" s="5" t="s">
        <v>50</v>
      </c>
      <c r="H6" s="5" t="s">
        <v>20</v>
      </c>
    </row>
    <row r="7" spans="2:8">
      <c r="B7" s="7" t="s">
        <v>23</v>
      </c>
      <c r="C7" s="7" t="s">
        <v>2</v>
      </c>
      <c r="D7" s="1">
        <f>'CFG Q1 - Breakout'!D7</f>
        <v>308252</v>
      </c>
      <c r="E7" s="1">
        <f>'CFG Q1 - Breakout'!E7</f>
        <v>290767</v>
      </c>
      <c r="F7" s="1">
        <f>'CFG Q1 - Breakout'!F7</f>
        <v>290892</v>
      </c>
      <c r="G7" s="1">
        <f t="shared" ref="G7:G12" si="0">SUM(D7:F7)</f>
        <v>889911</v>
      </c>
      <c r="H7" s="1">
        <f t="shared" ref="H7:H12" si="1">SUM(D7:F7)</f>
        <v>889911</v>
      </c>
    </row>
    <row r="8" spans="2:8">
      <c r="B8" s="7" t="s">
        <v>31</v>
      </c>
      <c r="C8" s="7" t="s">
        <v>3</v>
      </c>
      <c r="D8" s="1">
        <f>'CFG Q1 - Breakout'!D9</f>
        <v>0</v>
      </c>
      <c r="E8" s="1">
        <f>'CFG Q1 - Breakout'!E9</f>
        <v>6548656</v>
      </c>
      <c r="F8" s="1">
        <f>'CFG Q1 - Breakout'!F9</f>
        <v>5890379</v>
      </c>
      <c r="G8" s="1">
        <f t="shared" si="0"/>
        <v>12439035</v>
      </c>
      <c r="H8" s="1">
        <f t="shared" si="1"/>
        <v>12439035</v>
      </c>
    </row>
    <row r="9" spans="2:8">
      <c r="B9" s="7" t="s">
        <v>41</v>
      </c>
      <c r="C9" s="7" t="s">
        <v>42</v>
      </c>
      <c r="D9" s="1">
        <f>'CFG Q1 - Breakout'!D8+'CFG Q1 - Breakout'!D10+'CFG Q1 - Breakout'!D11</f>
        <v>13319</v>
      </c>
      <c r="E9" s="1">
        <f>'CFG Q1 - Breakout'!E8+'CFG Q1 - Breakout'!E11+'CFG Q1 - Breakout'!E10</f>
        <v>111217</v>
      </c>
      <c r="F9" s="1">
        <f>'CFG Q1 - Breakout'!F8+'CFG Q1 - Breakout'!F11+'CFG Q1 - Breakout'!F10</f>
        <v>108534</v>
      </c>
      <c r="G9" s="1">
        <f t="shared" si="0"/>
        <v>233070</v>
      </c>
      <c r="H9" s="1">
        <f t="shared" si="1"/>
        <v>233070</v>
      </c>
    </row>
    <row r="10" spans="2:8">
      <c r="B10" s="7" t="s">
        <v>43</v>
      </c>
      <c r="C10" s="7" t="s">
        <v>44</v>
      </c>
      <c r="D10" s="1">
        <f>'CFG Q1 - Breakout'!D12+'CFG Q1 - Breakout'!D13+'CFG Q1 - Breakout'!D14+'CFG Q1 - Breakout'!D15</f>
        <v>40840</v>
      </c>
      <c r="E10" s="1">
        <f>'CFG Q1 - Breakout'!E12+'CFG Q1 - Breakout'!E13+'CFG Q1 - Breakout'!E14+'CFG Q1 - Breakout'!E15</f>
        <v>52068</v>
      </c>
      <c r="F10" s="1">
        <f>'CFG Q1 - Breakout'!F12+'CFG Q1 - Breakout'!F13+'CFG Q1 - Breakout'!F14+'CFG Q1 - Breakout'!F15</f>
        <v>64614</v>
      </c>
      <c r="G10" s="1">
        <f t="shared" si="0"/>
        <v>157522</v>
      </c>
      <c r="H10" s="1">
        <f t="shared" si="1"/>
        <v>157522</v>
      </c>
    </row>
    <row r="11" spans="2:8">
      <c r="B11" s="7" t="s">
        <v>26</v>
      </c>
      <c r="C11" s="7" t="s">
        <v>5</v>
      </c>
      <c r="D11" s="1">
        <f>SUM(D7:D10)</f>
        <v>362411</v>
      </c>
      <c r="E11" s="1">
        <f>SUM(E7:E10)</f>
        <v>7002708</v>
      </c>
      <c r="F11" s="1">
        <f>SUM(F7:F10)</f>
        <v>6354419</v>
      </c>
      <c r="G11" s="1">
        <f t="shared" si="0"/>
        <v>13719538</v>
      </c>
      <c r="H11" s="1">
        <f t="shared" si="1"/>
        <v>13719538</v>
      </c>
    </row>
    <row r="12" spans="2:8">
      <c r="B12" s="7" t="s">
        <v>27</v>
      </c>
      <c r="C12" s="7" t="s">
        <v>6</v>
      </c>
      <c r="D12" s="6">
        <f>'CFG Q1 - Breakout'!D17</f>
        <v>19152.59</v>
      </c>
      <c r="E12" s="6">
        <f>'CFG Q1 - Breakout'!E17</f>
        <v>302259.84000000003</v>
      </c>
      <c r="F12" s="6">
        <f>'CFG Q1 - Breakout'!F17</f>
        <v>361714.6</v>
      </c>
      <c r="G12" s="6">
        <f t="shared" si="0"/>
        <v>683127.03</v>
      </c>
      <c r="H12" s="6">
        <f t="shared" si="1"/>
        <v>683127.03</v>
      </c>
    </row>
    <row r="13" spans="2:8">
      <c r="B13" s="7" t="s">
        <v>28</v>
      </c>
      <c r="C13" s="7" t="s">
        <v>7</v>
      </c>
      <c r="D13" s="6">
        <f>SUM(D12/D11)</f>
        <v>5.2847706057487218E-2</v>
      </c>
      <c r="E13" s="6">
        <f>SUM(E12/E11)</f>
        <v>4.316327912002043E-2</v>
      </c>
      <c r="F13" s="6">
        <f>SUM(F12/F11)</f>
        <v>5.6923315884583624E-2</v>
      </c>
      <c r="G13" s="6">
        <f>SUM(G12/G11)</f>
        <v>4.9792276532926984E-2</v>
      </c>
      <c r="H13" s="6">
        <f>SUM(H12/H11)</f>
        <v>4.9792276532926984E-2</v>
      </c>
    </row>
    <row r="14" spans="2:8">
      <c r="G14" s="9"/>
    </row>
    <row r="15" spans="2:8">
      <c r="B15" s="5" t="s">
        <v>0</v>
      </c>
      <c r="C15" s="5" t="s">
        <v>1</v>
      </c>
      <c r="D15" s="5" t="s">
        <v>8</v>
      </c>
      <c r="E15" s="5" t="s">
        <v>9</v>
      </c>
      <c r="F15" s="5" t="s">
        <v>10</v>
      </c>
      <c r="G15" s="5" t="s">
        <v>50</v>
      </c>
      <c r="H15" s="5" t="s">
        <v>20</v>
      </c>
    </row>
    <row r="16" spans="2:8">
      <c r="B16" s="7" t="s">
        <v>21</v>
      </c>
      <c r="C16" s="7" t="s">
        <v>29</v>
      </c>
      <c r="D16" s="18">
        <v>21671743</v>
      </c>
      <c r="E16" s="4">
        <v>124779193</v>
      </c>
      <c r="F16" s="4">
        <f>'CFG Q1 - Breakout'!F22</f>
        <v>37858357</v>
      </c>
      <c r="G16" s="2">
        <f>SUM(D16+E16+F16)</f>
        <v>184309293</v>
      </c>
      <c r="H16" s="1">
        <f>SUM(D16:F16)</f>
        <v>184309293</v>
      </c>
    </row>
    <row r="17" spans="2:8">
      <c r="B17" s="7" t="s">
        <v>30</v>
      </c>
      <c r="C17" s="7" t="s">
        <v>47</v>
      </c>
      <c r="D17" s="1">
        <f>'CFG Q1 - Breakout'!D23</f>
        <v>1792</v>
      </c>
      <c r="E17" s="1">
        <v>1297</v>
      </c>
      <c r="F17" s="4">
        <f>'CFG Q1 - Breakout'!F23</f>
        <v>1122</v>
      </c>
      <c r="G17" s="2">
        <f>SUM(D17+E17+F17)</f>
        <v>4211</v>
      </c>
      <c r="H17" s="1">
        <f>SUM(D17:F17)</f>
        <v>4211</v>
      </c>
    </row>
    <row r="18" spans="2:8">
      <c r="C18" s="17" t="s">
        <v>48</v>
      </c>
    </row>
    <row r="20" spans="2:8">
      <c r="G20" s="10"/>
    </row>
    <row r="28" spans="2:8">
      <c r="C28" s="11"/>
    </row>
    <row r="29" spans="2:8">
      <c r="C29" s="11"/>
    </row>
  </sheetData>
  <mergeCells count="2">
    <mergeCell ref="B2:E2"/>
    <mergeCell ref="B3:E3"/>
  </mergeCells>
  <pageMargins left="0.75" right="0.75" top="1" bottom="1" header="0.5" footer="0.5"/>
  <pageSetup orientation="portrait" horizontalDpi="4294967292" verticalDpi="429496729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26"/>
  <sheetViews>
    <sheetView showGridLines="0" workbookViewId="0">
      <selection activeCell="N35" sqref="N35"/>
    </sheetView>
  </sheetViews>
  <sheetFormatPr defaultColWidth="11" defaultRowHeight="15.75"/>
  <cols>
    <col min="1" max="1" width="4.125" customWidth="1"/>
    <col min="2" max="2" width="24" customWidth="1"/>
    <col min="3" max="3" width="50.125" bestFit="1" customWidth="1"/>
    <col min="4" max="4" width="14.125" bestFit="1" customWidth="1"/>
    <col min="5" max="6" width="12.5" bestFit="1" customWidth="1"/>
    <col min="7" max="7" width="14.125" bestFit="1" customWidth="1"/>
  </cols>
  <sheetData>
    <row r="2" spans="2:9" ht="21">
      <c r="B2" s="220" t="s">
        <v>51</v>
      </c>
      <c r="C2" s="220"/>
      <c r="D2" s="220"/>
      <c r="E2" s="220"/>
    </row>
    <row r="6" spans="2:9">
      <c r="B6" s="5" t="s">
        <v>0</v>
      </c>
      <c r="C6" s="5" t="s">
        <v>1</v>
      </c>
      <c r="D6" s="5" t="s">
        <v>8</v>
      </c>
      <c r="E6" s="5" t="s">
        <v>9</v>
      </c>
      <c r="F6" s="5" t="s">
        <v>10</v>
      </c>
      <c r="G6" s="5" t="s">
        <v>20</v>
      </c>
    </row>
    <row r="7" spans="2:9">
      <c r="B7" s="7" t="s">
        <v>23</v>
      </c>
      <c r="C7" s="7" t="s">
        <v>2</v>
      </c>
      <c r="D7" s="1">
        <v>308252</v>
      </c>
      <c r="E7" s="1">
        <v>290767</v>
      </c>
      <c r="F7" s="1">
        <v>290892</v>
      </c>
      <c r="G7" s="1">
        <f t="shared" ref="G7:G17" si="0">SUM(D7:F7)</f>
        <v>889911</v>
      </c>
    </row>
    <row r="8" spans="2:9">
      <c r="B8" s="7" t="s">
        <v>24</v>
      </c>
      <c r="C8" s="7" t="s">
        <v>33</v>
      </c>
      <c r="D8" s="1">
        <v>0</v>
      </c>
      <c r="E8" s="1">
        <v>99842</v>
      </c>
      <c r="F8" s="1">
        <v>89275</v>
      </c>
      <c r="G8" s="1">
        <f t="shared" si="0"/>
        <v>189117</v>
      </c>
    </row>
    <row r="9" spans="2:9" s="13" customFormat="1">
      <c r="B9" s="12" t="s">
        <v>31</v>
      </c>
      <c r="C9" s="12" t="s">
        <v>3</v>
      </c>
      <c r="D9" s="3">
        <v>0</v>
      </c>
      <c r="E9" s="3">
        <v>6548656</v>
      </c>
      <c r="F9" s="3">
        <v>5890379</v>
      </c>
      <c r="G9" s="3">
        <f t="shared" si="0"/>
        <v>12439035</v>
      </c>
    </row>
    <row r="10" spans="2:9">
      <c r="B10" s="7" t="s">
        <v>22</v>
      </c>
      <c r="C10" s="7" t="s">
        <v>4</v>
      </c>
      <c r="D10" s="1">
        <v>13319</v>
      </c>
      <c r="E10" s="1">
        <v>11375</v>
      </c>
      <c r="F10" s="1">
        <v>9405</v>
      </c>
      <c r="G10" s="1">
        <f t="shared" si="0"/>
        <v>34099</v>
      </c>
    </row>
    <row r="11" spans="2:9">
      <c r="B11" s="7" t="s">
        <v>25</v>
      </c>
      <c r="C11" s="7" t="s">
        <v>39</v>
      </c>
      <c r="D11" s="1">
        <v>0</v>
      </c>
      <c r="E11" s="1">
        <v>0</v>
      </c>
      <c r="F11" s="1">
        <v>9854</v>
      </c>
      <c r="G11" s="1">
        <f t="shared" si="0"/>
        <v>9854</v>
      </c>
    </row>
    <row r="12" spans="2:9" s="13" customFormat="1">
      <c r="B12" s="12" t="s">
        <v>32</v>
      </c>
      <c r="C12" s="12" t="s">
        <v>45</v>
      </c>
      <c r="D12" s="3">
        <v>40063</v>
      </c>
      <c r="E12" s="3">
        <v>29140</v>
      </c>
      <c r="F12" s="3">
        <v>17811</v>
      </c>
      <c r="G12" s="3">
        <f t="shared" si="0"/>
        <v>87014</v>
      </c>
    </row>
    <row r="13" spans="2:9">
      <c r="B13" s="7" t="s">
        <v>34</v>
      </c>
      <c r="C13" s="7" t="s">
        <v>46</v>
      </c>
      <c r="D13" s="1">
        <v>0</v>
      </c>
      <c r="E13" s="1">
        <v>21802</v>
      </c>
      <c r="F13" s="1">
        <v>45591</v>
      </c>
      <c r="G13" s="1">
        <f t="shared" si="0"/>
        <v>67393</v>
      </c>
    </row>
    <row r="14" spans="2:9" s="13" customFormat="1">
      <c r="B14" s="12" t="s">
        <v>37</v>
      </c>
      <c r="C14" s="12" t="s">
        <v>38</v>
      </c>
      <c r="D14" s="3">
        <v>777</v>
      </c>
      <c r="E14" s="3">
        <v>1126</v>
      </c>
      <c r="F14" s="3">
        <v>1212</v>
      </c>
      <c r="G14" s="3">
        <f t="shared" si="0"/>
        <v>3115</v>
      </c>
      <c r="H14" s="16"/>
      <c r="I14" s="17"/>
    </row>
    <row r="15" spans="2:9">
      <c r="B15" s="7" t="s">
        <v>35</v>
      </c>
      <c r="C15" s="7" t="s">
        <v>36</v>
      </c>
      <c r="D15" s="1">
        <v>0</v>
      </c>
      <c r="E15" s="1">
        <v>0</v>
      </c>
      <c r="F15" s="1">
        <v>0</v>
      </c>
      <c r="G15" s="1">
        <f t="shared" si="0"/>
        <v>0</v>
      </c>
      <c r="H15" s="8"/>
    </row>
    <row r="16" spans="2:9">
      <c r="B16" s="7" t="s">
        <v>26</v>
      </c>
      <c r="C16" s="7" t="s">
        <v>5</v>
      </c>
      <c r="D16" s="1">
        <f>SUM(D7:D15)</f>
        <v>362411</v>
      </c>
      <c r="E16" s="1">
        <f>SUM(E7:E15)</f>
        <v>7002708</v>
      </c>
      <c r="F16" s="1">
        <f>SUM(F7:F15)</f>
        <v>6354419</v>
      </c>
      <c r="G16" s="1">
        <f t="shared" si="0"/>
        <v>13719538</v>
      </c>
    </row>
    <row r="17" spans="2:7">
      <c r="B17" s="7" t="s">
        <v>27</v>
      </c>
      <c r="C17" s="7" t="s">
        <v>6</v>
      </c>
      <c r="D17" s="6">
        <v>19152.59</v>
      </c>
      <c r="E17" s="6">
        <v>302259.84000000003</v>
      </c>
      <c r="F17" s="6">
        <v>361714.6</v>
      </c>
      <c r="G17" s="6">
        <f t="shared" si="0"/>
        <v>683127.03</v>
      </c>
    </row>
    <row r="18" spans="2:7">
      <c r="B18" s="7" t="s">
        <v>28</v>
      </c>
      <c r="C18" s="7" t="s">
        <v>7</v>
      </c>
      <c r="D18" s="6">
        <f>SUM(D17/D16)</f>
        <v>5.2847706057487218E-2</v>
      </c>
      <c r="E18" s="6">
        <f>SUM(E17/E16)</f>
        <v>4.316327912002043E-2</v>
      </c>
      <c r="F18" s="6">
        <f>SUM(F17/F16)</f>
        <v>5.6923315884583624E-2</v>
      </c>
      <c r="G18" s="6">
        <f>SUM(G17/G16)</f>
        <v>4.9792276532926984E-2</v>
      </c>
    </row>
    <row r="20" spans="2:7">
      <c r="G20" s="9"/>
    </row>
    <row r="21" spans="2:7">
      <c r="B21" s="5" t="s">
        <v>0</v>
      </c>
      <c r="C21" s="5" t="s">
        <v>1</v>
      </c>
      <c r="D21" s="5" t="s">
        <v>8</v>
      </c>
      <c r="E21" s="5" t="s">
        <v>9</v>
      </c>
      <c r="F21" s="5" t="s">
        <v>10</v>
      </c>
      <c r="G21" s="5" t="s">
        <v>20</v>
      </c>
    </row>
    <row r="22" spans="2:7">
      <c r="B22" s="7" t="s">
        <v>21</v>
      </c>
      <c r="C22" s="7" t="s">
        <v>29</v>
      </c>
      <c r="D22" s="18">
        <v>21671743</v>
      </c>
      <c r="E22" s="4">
        <v>124779193</v>
      </c>
      <c r="F22" s="4">
        <v>37858357</v>
      </c>
      <c r="G22" s="2">
        <f>SUM(D22:F22)</f>
        <v>184309293</v>
      </c>
    </row>
    <row r="23" spans="2:7">
      <c r="B23" s="7" t="s">
        <v>30</v>
      </c>
      <c r="C23" s="7" t="s">
        <v>40</v>
      </c>
      <c r="D23" s="1">
        <v>1792</v>
      </c>
      <c r="E23" s="1">
        <v>1297</v>
      </c>
      <c r="F23" s="1">
        <v>1122</v>
      </c>
      <c r="G23" s="1">
        <f>SUM(D23:F23)</f>
        <v>4211</v>
      </c>
    </row>
    <row r="26" spans="2:7">
      <c r="G26" s="10"/>
    </row>
  </sheetData>
  <mergeCells count="1">
    <mergeCell ref="B2:E2"/>
  </mergeCells>
  <pageMargins left="0.75" right="0.75" top="1" bottom="1" header="0.5" footer="0.5"/>
  <pageSetup orientation="portrait" horizontalDpi="4294967292" verticalDpi="4294967292"/>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5"/>
  <sheetViews>
    <sheetView zoomScale="75" zoomScaleNormal="75" workbookViewId="0">
      <selection activeCell="B9" sqref="B9"/>
    </sheetView>
  </sheetViews>
  <sheetFormatPr defaultColWidth="8.875" defaultRowHeight="15"/>
  <cols>
    <col min="1" max="1" width="32.875" style="44" customWidth="1"/>
    <col min="2" max="2" width="51.625" style="44" customWidth="1"/>
    <col min="3" max="3" width="16.625" style="44" customWidth="1"/>
    <col min="4" max="5" width="14.5" style="44" customWidth="1"/>
    <col min="6" max="6" width="14.125" style="44" customWidth="1"/>
    <col min="7" max="7" width="15.125" style="44" customWidth="1"/>
    <col min="8" max="8" width="12.875" style="44" bestFit="1" customWidth="1"/>
    <col min="9" max="9" width="10.5" style="44" bestFit="1" customWidth="1"/>
    <col min="10" max="10" width="9.375" style="44" bestFit="1" customWidth="1"/>
    <col min="11" max="14" width="8.875" style="44"/>
    <col min="15" max="15" width="12.5" style="44" customWidth="1"/>
    <col min="16" max="16384" width="8.875" style="44"/>
  </cols>
  <sheetData>
    <row r="1" spans="1:15" ht="18.75">
      <c r="A1" s="43" t="s">
        <v>74</v>
      </c>
    </row>
    <row r="3" spans="1:15" ht="15.75">
      <c r="A3" s="32" t="s">
        <v>0</v>
      </c>
      <c r="B3" s="32" t="s">
        <v>1</v>
      </c>
      <c r="C3" s="32" t="s">
        <v>8</v>
      </c>
      <c r="D3" s="32" t="s">
        <v>9</v>
      </c>
      <c r="E3" s="32" t="s">
        <v>10</v>
      </c>
      <c r="F3" s="32" t="s">
        <v>11</v>
      </c>
      <c r="G3" s="32" t="s">
        <v>12</v>
      </c>
      <c r="H3" s="32" t="s">
        <v>13</v>
      </c>
      <c r="I3" s="22" t="s">
        <v>14</v>
      </c>
      <c r="J3" s="22" t="s">
        <v>15</v>
      </c>
      <c r="K3" s="22" t="s">
        <v>16</v>
      </c>
      <c r="L3" s="22" t="s">
        <v>17</v>
      </c>
      <c r="M3" s="22" t="s">
        <v>18</v>
      </c>
      <c r="N3" s="22" t="s">
        <v>19</v>
      </c>
      <c r="O3" s="22" t="s">
        <v>64</v>
      </c>
    </row>
    <row r="4" spans="1:15" ht="15.75">
      <c r="A4" s="82" t="s">
        <v>75</v>
      </c>
      <c r="B4" s="82" t="s">
        <v>76</v>
      </c>
      <c r="C4" s="83">
        <v>3077</v>
      </c>
      <c r="D4" s="83">
        <v>3154</v>
      </c>
      <c r="E4" s="83">
        <v>2477</v>
      </c>
      <c r="F4" s="83">
        <v>2189</v>
      </c>
      <c r="G4" s="83"/>
      <c r="H4" s="83"/>
      <c r="I4" s="63"/>
      <c r="J4" s="45"/>
      <c r="K4" s="45"/>
      <c r="L4" s="45"/>
      <c r="M4" s="45"/>
      <c r="N4" s="45"/>
      <c r="O4" s="164"/>
    </row>
    <row r="5" spans="1:15" ht="15.75">
      <c r="A5" s="31" t="s">
        <v>116</v>
      </c>
      <c r="B5" s="64" t="s">
        <v>120</v>
      </c>
      <c r="C5" s="83">
        <v>133</v>
      </c>
      <c r="D5" s="83">
        <v>136</v>
      </c>
      <c r="E5" s="83">
        <v>128</v>
      </c>
      <c r="F5" s="83">
        <v>98</v>
      </c>
      <c r="G5" s="83"/>
      <c r="H5" s="83"/>
      <c r="I5" s="63"/>
      <c r="J5" s="45"/>
      <c r="K5" s="45"/>
      <c r="L5" s="45"/>
      <c r="M5" s="45"/>
      <c r="N5" s="45"/>
      <c r="O5" s="164"/>
    </row>
    <row r="6" spans="1:15" ht="15.75">
      <c r="A6" s="31" t="s">
        <v>117</v>
      </c>
      <c r="B6" s="64" t="s">
        <v>120</v>
      </c>
      <c r="C6" s="83"/>
      <c r="D6" s="83"/>
      <c r="E6" s="83"/>
      <c r="F6" s="83"/>
      <c r="G6" s="83"/>
      <c r="H6" s="83"/>
      <c r="I6" s="63"/>
      <c r="J6" s="45"/>
      <c r="K6" s="45"/>
      <c r="L6" s="45"/>
      <c r="M6" s="45"/>
      <c r="N6" s="45"/>
      <c r="O6" s="164"/>
    </row>
    <row r="7" spans="1:15" ht="15.75">
      <c r="A7" s="203" t="s">
        <v>181</v>
      </c>
      <c r="B7" s="64" t="s">
        <v>182</v>
      </c>
      <c r="C7" s="83">
        <v>662</v>
      </c>
      <c r="D7" s="83"/>
      <c r="E7" s="83"/>
      <c r="F7" s="83"/>
      <c r="G7" s="83"/>
      <c r="H7" s="83"/>
      <c r="I7" s="63"/>
      <c r="J7" s="45"/>
      <c r="K7" s="45"/>
      <c r="L7" s="45"/>
      <c r="M7" s="45"/>
      <c r="N7" s="45"/>
      <c r="O7" s="165"/>
    </row>
    <row r="8" spans="1:15" ht="15.75">
      <c r="A8" s="85" t="s">
        <v>31</v>
      </c>
      <c r="B8" s="85" t="s">
        <v>3</v>
      </c>
      <c r="C8" s="86"/>
      <c r="D8" s="86"/>
      <c r="E8" s="86"/>
      <c r="F8" s="86"/>
      <c r="G8" s="86"/>
      <c r="H8" s="86"/>
      <c r="I8" s="63"/>
      <c r="J8" s="45"/>
      <c r="K8" s="45"/>
      <c r="L8" s="45"/>
      <c r="M8" s="45"/>
      <c r="N8" s="45"/>
      <c r="O8" s="164"/>
    </row>
    <row r="9" spans="1:15" ht="15.75">
      <c r="A9" s="85" t="s">
        <v>78</v>
      </c>
      <c r="B9" s="112" t="s">
        <v>45</v>
      </c>
      <c r="C9" s="86"/>
      <c r="D9" s="86"/>
      <c r="E9" s="86"/>
      <c r="F9" s="86"/>
      <c r="G9" s="86"/>
      <c r="H9" s="86"/>
      <c r="I9" s="63"/>
      <c r="J9" s="45"/>
      <c r="K9" s="45"/>
      <c r="L9" s="45"/>
      <c r="M9" s="45"/>
      <c r="N9" s="45"/>
      <c r="O9" s="164"/>
    </row>
    <row r="10" spans="1:15" ht="15.75">
      <c r="A10" s="87" t="s">
        <v>79</v>
      </c>
      <c r="B10" s="87" t="s">
        <v>46</v>
      </c>
      <c r="C10" s="86"/>
      <c r="D10" s="86"/>
      <c r="E10" s="86"/>
      <c r="F10" s="86"/>
      <c r="G10" s="86"/>
      <c r="H10" s="86"/>
      <c r="I10" s="63"/>
      <c r="J10" s="45"/>
      <c r="K10" s="45"/>
      <c r="L10" s="45"/>
      <c r="M10" s="45"/>
      <c r="N10" s="45"/>
      <c r="O10" s="165"/>
    </row>
    <row r="11" spans="1:15" ht="15.75">
      <c r="A11" s="85" t="s">
        <v>80</v>
      </c>
      <c r="B11" s="85" t="s">
        <v>81</v>
      </c>
      <c r="C11" s="86"/>
      <c r="D11" s="86"/>
      <c r="E11" s="86"/>
      <c r="F11" s="86"/>
      <c r="G11" s="86"/>
      <c r="H11" s="86"/>
      <c r="I11" s="63"/>
      <c r="J11" s="45"/>
      <c r="K11" s="45"/>
      <c r="L11" s="45"/>
      <c r="M11" s="45"/>
      <c r="N11" s="45"/>
      <c r="O11" s="165"/>
    </row>
    <row r="12" spans="1:15" ht="15.75">
      <c r="A12" s="82" t="s">
        <v>82</v>
      </c>
      <c r="B12" s="82" t="s">
        <v>83</v>
      </c>
      <c r="C12" s="83">
        <v>287</v>
      </c>
      <c r="D12" s="83">
        <v>222</v>
      </c>
      <c r="E12" s="83">
        <v>205</v>
      </c>
      <c r="F12" s="83">
        <v>225</v>
      </c>
      <c r="G12" s="83"/>
      <c r="H12" s="83"/>
      <c r="I12" s="63"/>
      <c r="J12" s="45"/>
      <c r="K12" s="45"/>
      <c r="L12" s="45"/>
      <c r="M12" s="45"/>
      <c r="N12" s="45"/>
      <c r="O12" s="164"/>
    </row>
    <row r="13" spans="1:15" ht="15.75">
      <c r="A13" s="82" t="s">
        <v>84</v>
      </c>
      <c r="B13" s="82" t="s">
        <v>83</v>
      </c>
      <c r="C13" s="83">
        <v>14</v>
      </c>
      <c r="D13" s="83">
        <v>27</v>
      </c>
      <c r="E13" s="83">
        <v>23</v>
      </c>
      <c r="F13" s="83">
        <v>151</v>
      </c>
      <c r="G13" s="83"/>
      <c r="H13" s="83"/>
      <c r="I13" s="63"/>
      <c r="J13" s="45"/>
      <c r="K13" s="45"/>
      <c r="L13" s="45"/>
      <c r="M13" s="45"/>
      <c r="N13" s="45"/>
      <c r="O13" s="164"/>
    </row>
    <row r="14" spans="1:15" ht="16.5" thickBot="1">
      <c r="A14" s="88" t="s">
        <v>85</v>
      </c>
      <c r="B14" s="88" t="s">
        <v>83</v>
      </c>
      <c r="C14" s="89">
        <v>9</v>
      </c>
      <c r="D14" s="89">
        <v>7</v>
      </c>
      <c r="E14" s="89">
        <v>18</v>
      </c>
      <c r="F14" s="89">
        <v>12</v>
      </c>
      <c r="G14" s="89"/>
      <c r="H14" s="89"/>
      <c r="I14" s="65"/>
      <c r="J14" s="46"/>
      <c r="K14" s="46"/>
      <c r="L14" s="46"/>
      <c r="M14" s="46"/>
      <c r="N14" s="46"/>
      <c r="O14" s="166"/>
    </row>
    <row r="15" spans="1:15" ht="15.75">
      <c r="A15" s="28" t="s">
        <v>26</v>
      </c>
      <c r="B15" s="28" t="s">
        <v>5</v>
      </c>
      <c r="C15" s="33">
        <f>SUM(C4:C14)</f>
        <v>4182</v>
      </c>
      <c r="D15" s="33">
        <f>SUM(D4:D14)</f>
        <v>3546</v>
      </c>
      <c r="E15" s="33">
        <f>SUM(E4:E14)</f>
        <v>2851</v>
      </c>
      <c r="F15" s="33">
        <f>SUM(F4:F14)</f>
        <v>2675</v>
      </c>
      <c r="G15" s="33"/>
      <c r="H15" s="33"/>
      <c r="I15" s="66"/>
      <c r="J15" s="67"/>
      <c r="K15" s="67"/>
      <c r="L15" s="67"/>
      <c r="M15" s="67"/>
      <c r="N15" s="67"/>
      <c r="O15" s="167"/>
    </row>
    <row r="16" spans="1:15" ht="15.75">
      <c r="A16" s="34"/>
      <c r="B16" s="34"/>
      <c r="C16" s="35"/>
      <c r="D16" s="35"/>
      <c r="E16" s="35"/>
      <c r="F16" s="35"/>
      <c r="G16" s="35"/>
      <c r="H16" s="35"/>
      <c r="I16" s="68"/>
      <c r="J16" s="48"/>
      <c r="K16" s="48"/>
      <c r="L16" s="48"/>
      <c r="M16" s="48"/>
      <c r="N16" s="48"/>
      <c r="O16" s="48"/>
    </row>
    <row r="17" spans="1:15">
      <c r="I17" s="52"/>
    </row>
    <row r="18" spans="1:15" ht="15.75">
      <c r="A18" s="30" t="s">
        <v>0</v>
      </c>
      <c r="B18" s="30" t="s">
        <v>1</v>
      </c>
      <c r="C18" s="30" t="s">
        <v>8</v>
      </c>
      <c r="D18" s="36" t="s">
        <v>9</v>
      </c>
      <c r="E18" s="30" t="s">
        <v>10</v>
      </c>
      <c r="F18" s="30" t="s">
        <v>11</v>
      </c>
      <c r="G18" s="30" t="s">
        <v>12</v>
      </c>
      <c r="H18" s="30" t="s">
        <v>13</v>
      </c>
      <c r="I18" s="30" t="s">
        <v>14</v>
      </c>
      <c r="J18" s="30" t="s">
        <v>15</v>
      </c>
      <c r="K18" s="30" t="s">
        <v>16</v>
      </c>
      <c r="L18" s="30" t="s">
        <v>17</v>
      </c>
      <c r="M18" s="30" t="s">
        <v>18</v>
      </c>
      <c r="N18" s="30" t="s">
        <v>19</v>
      </c>
      <c r="O18" s="22" t="s">
        <v>64</v>
      </c>
    </row>
    <row r="19" spans="1:15" s="157" customFormat="1" ht="15.75">
      <c r="A19" s="38" t="s">
        <v>86</v>
      </c>
      <c r="B19" s="38" t="s">
        <v>87</v>
      </c>
      <c r="C19" s="90">
        <v>354682418</v>
      </c>
      <c r="D19" s="211">
        <v>10316579</v>
      </c>
      <c r="E19" s="211">
        <v>1865170</v>
      </c>
      <c r="F19" s="38">
        <v>3842246</v>
      </c>
      <c r="G19" s="159"/>
      <c r="H19" s="159"/>
      <c r="I19" s="78"/>
      <c r="J19" s="69"/>
      <c r="K19" s="69"/>
      <c r="L19" s="69"/>
      <c r="M19" s="69"/>
      <c r="N19" s="69"/>
      <c r="O19" s="168"/>
    </row>
    <row r="20" spans="1:15" s="155" customFormat="1" ht="15.75">
      <c r="A20" s="153" t="s">
        <v>88</v>
      </c>
      <c r="B20" s="153" t="s">
        <v>89</v>
      </c>
      <c r="C20" s="158">
        <v>1122230</v>
      </c>
      <c r="D20" s="72"/>
      <c r="E20" s="213">
        <v>31100</v>
      </c>
      <c r="F20" s="72">
        <v>67500</v>
      </c>
      <c r="G20" s="72"/>
      <c r="H20" s="72"/>
      <c r="I20" s="79"/>
      <c r="J20" s="72"/>
      <c r="K20" s="72"/>
      <c r="L20" s="72"/>
      <c r="M20" s="72"/>
      <c r="N20" s="72"/>
      <c r="O20" s="169"/>
    </row>
    <row r="21" spans="1:15" ht="15.75">
      <c r="A21" s="40"/>
      <c r="B21" s="40"/>
      <c r="C21" s="50"/>
      <c r="D21" s="50"/>
      <c r="E21" s="50"/>
      <c r="F21" s="50"/>
      <c r="G21" s="50"/>
    </row>
    <row r="22" spans="1:15" ht="15.75">
      <c r="A22" s="40" t="s">
        <v>90</v>
      </c>
    </row>
    <row r="23" spans="1:15" ht="15.75">
      <c r="A23" s="40" t="s">
        <v>91</v>
      </c>
    </row>
    <row r="25" spans="1:15" ht="15.75">
      <c r="A25" s="114" t="s">
        <v>145</v>
      </c>
    </row>
  </sheetData>
  <pageMargins left="0.7" right="0.7" top="0.75" bottom="0.75" header="0.3" footer="0.3"/>
  <pageSetup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27"/>
  <sheetViews>
    <sheetView zoomScale="75" zoomScaleNormal="75" workbookViewId="0">
      <selection activeCell="D29" sqref="D29"/>
    </sheetView>
  </sheetViews>
  <sheetFormatPr defaultColWidth="8.875" defaultRowHeight="15"/>
  <cols>
    <col min="1" max="1" width="33" style="44" customWidth="1"/>
    <col min="2" max="2" width="53.5" style="44" bestFit="1" customWidth="1"/>
    <col min="3" max="4" width="12.875" style="44" customWidth="1"/>
    <col min="5" max="5" width="11.625" style="44" bestFit="1" customWidth="1"/>
    <col min="6" max="6" width="10.125" style="44" bestFit="1" customWidth="1"/>
    <col min="7" max="8" width="11.5" style="44" bestFit="1" customWidth="1"/>
    <col min="9" max="9" width="8.5" style="44" bestFit="1" customWidth="1"/>
    <col min="10" max="10" width="9.625" style="44" bestFit="1" customWidth="1"/>
    <col min="11" max="16384" width="8.875" style="44"/>
  </cols>
  <sheetData>
    <row r="1" spans="1:16" ht="18.75">
      <c r="A1" s="43" t="s">
        <v>67</v>
      </c>
    </row>
    <row r="2" spans="1:16">
      <c r="A2" s="118"/>
      <c r="B2" s="119"/>
      <c r="C2" s="119"/>
      <c r="D2" s="119"/>
      <c r="E2" s="119"/>
      <c r="F2" s="119"/>
      <c r="G2" s="119"/>
      <c r="H2" s="119"/>
      <c r="I2" s="119"/>
      <c r="J2" s="119"/>
      <c r="K2" s="119"/>
      <c r="L2" s="119"/>
      <c r="M2" s="119"/>
      <c r="N2" s="119"/>
      <c r="O2" s="119"/>
      <c r="P2" s="119"/>
    </row>
    <row r="3" spans="1:16">
      <c r="A3" s="120" t="s">
        <v>0</v>
      </c>
      <c r="B3" s="120" t="s">
        <v>1</v>
      </c>
      <c r="C3" s="120" t="s">
        <v>8</v>
      </c>
      <c r="D3" s="120" t="s">
        <v>9</v>
      </c>
      <c r="E3" s="120" t="s">
        <v>10</v>
      </c>
      <c r="F3" s="120" t="s">
        <v>11</v>
      </c>
      <c r="G3" s="120" t="s">
        <v>12</v>
      </c>
      <c r="H3" s="121" t="s">
        <v>93</v>
      </c>
      <c r="I3" s="121" t="s">
        <v>14</v>
      </c>
      <c r="J3" s="121" t="s">
        <v>15</v>
      </c>
      <c r="K3" s="121" t="s">
        <v>16</v>
      </c>
      <c r="L3" s="121" t="s">
        <v>17</v>
      </c>
      <c r="M3" s="121" t="s">
        <v>18</v>
      </c>
      <c r="N3" s="121" t="s">
        <v>19</v>
      </c>
      <c r="O3" s="121" t="s">
        <v>64</v>
      </c>
      <c r="P3" s="119"/>
    </row>
    <row r="4" spans="1:16">
      <c r="A4" s="122" t="s">
        <v>109</v>
      </c>
      <c r="B4" s="122" t="s">
        <v>143</v>
      </c>
      <c r="C4" s="123"/>
      <c r="D4" s="123"/>
      <c r="E4" s="123"/>
      <c r="F4" s="123"/>
      <c r="G4" s="123"/>
      <c r="H4" s="124"/>
      <c r="I4" s="124"/>
      <c r="J4" s="124"/>
      <c r="K4" s="124"/>
      <c r="L4" s="124"/>
      <c r="M4" s="124"/>
      <c r="N4" s="124"/>
      <c r="O4" s="174"/>
      <c r="P4" s="119"/>
    </row>
    <row r="5" spans="1:16" ht="15.75">
      <c r="A5" s="122" t="s">
        <v>116</v>
      </c>
      <c r="B5" s="122" t="s">
        <v>120</v>
      </c>
      <c r="C5" s="189">
        <v>120</v>
      </c>
      <c r="D5" s="123">
        <v>145</v>
      </c>
      <c r="E5" s="123">
        <v>176</v>
      </c>
      <c r="F5" s="123">
        <v>167</v>
      </c>
      <c r="G5" s="123"/>
      <c r="H5" s="124"/>
      <c r="I5" s="124"/>
      <c r="J5" s="124"/>
      <c r="K5" s="124"/>
      <c r="L5" s="124"/>
      <c r="M5" s="124"/>
      <c r="N5" s="124"/>
      <c r="O5" s="175"/>
      <c r="P5" s="119"/>
    </row>
    <row r="6" spans="1:16">
      <c r="A6" s="122" t="s">
        <v>117</v>
      </c>
      <c r="B6" s="122" t="s">
        <v>120</v>
      </c>
      <c r="C6" s="123"/>
      <c r="D6" s="123"/>
      <c r="E6" s="123"/>
      <c r="F6" s="123"/>
      <c r="G6" s="123"/>
      <c r="H6" s="124"/>
      <c r="I6" s="124"/>
      <c r="J6" s="124"/>
      <c r="K6" s="124"/>
      <c r="L6" s="124"/>
      <c r="M6" s="124"/>
      <c r="N6" s="124"/>
      <c r="O6" s="174"/>
      <c r="P6" s="119"/>
    </row>
    <row r="7" spans="1:16">
      <c r="A7" s="125" t="s">
        <v>77</v>
      </c>
      <c r="B7" s="122"/>
      <c r="C7" s="123"/>
      <c r="D7" s="123"/>
      <c r="E7" s="123"/>
      <c r="F7" s="123"/>
      <c r="G7" s="123"/>
      <c r="H7" s="124"/>
      <c r="I7" s="124"/>
      <c r="J7" s="124"/>
      <c r="K7" s="124"/>
      <c r="L7" s="124"/>
      <c r="M7" s="124"/>
      <c r="N7" s="124"/>
      <c r="O7" s="174"/>
      <c r="P7" s="119"/>
    </row>
    <row r="8" spans="1:16">
      <c r="A8" s="126" t="s">
        <v>31</v>
      </c>
      <c r="B8" s="126" t="s">
        <v>3</v>
      </c>
      <c r="C8" s="127"/>
      <c r="D8" s="127"/>
      <c r="E8" s="127"/>
      <c r="F8" s="127"/>
      <c r="G8" s="127"/>
      <c r="H8" s="124"/>
      <c r="I8" s="124"/>
      <c r="J8" s="124"/>
      <c r="K8" s="124"/>
      <c r="L8" s="124"/>
      <c r="M8" s="124"/>
      <c r="N8" s="124"/>
      <c r="O8" s="174"/>
      <c r="P8" s="119"/>
    </row>
    <row r="9" spans="1:16">
      <c r="A9" s="126" t="s">
        <v>78</v>
      </c>
      <c r="B9" s="126" t="s">
        <v>45</v>
      </c>
      <c r="C9" s="127"/>
      <c r="D9" s="128"/>
      <c r="E9" s="127"/>
      <c r="F9" s="127"/>
      <c r="G9" s="127"/>
      <c r="H9" s="124"/>
      <c r="I9" s="124"/>
      <c r="J9" s="124"/>
      <c r="K9" s="124"/>
      <c r="L9" s="124"/>
      <c r="M9" s="124"/>
      <c r="N9" s="124"/>
      <c r="O9" s="175"/>
      <c r="P9" s="119"/>
    </row>
    <row r="10" spans="1:16">
      <c r="A10" s="124" t="s">
        <v>79</v>
      </c>
      <c r="B10" s="124" t="s">
        <v>46</v>
      </c>
      <c r="C10" s="127"/>
      <c r="D10" s="127"/>
      <c r="E10" s="127"/>
      <c r="F10" s="127"/>
      <c r="G10" s="127"/>
      <c r="H10" s="124"/>
      <c r="I10" s="124"/>
      <c r="J10" s="124"/>
      <c r="K10" s="124"/>
      <c r="L10" s="124"/>
      <c r="M10" s="124"/>
      <c r="N10" s="124"/>
      <c r="O10" s="174"/>
      <c r="P10" s="119"/>
    </row>
    <row r="11" spans="1:16">
      <c r="A11" s="124" t="s">
        <v>190</v>
      </c>
      <c r="B11" s="124" t="s">
        <v>21</v>
      </c>
      <c r="C11" s="127"/>
      <c r="D11" s="209">
        <v>600000</v>
      </c>
      <c r="E11" s="127"/>
      <c r="F11" s="127"/>
      <c r="G11" s="127"/>
      <c r="H11" s="124"/>
      <c r="I11" s="124"/>
      <c r="J11" s="124"/>
      <c r="K11" s="124"/>
      <c r="L11" s="124"/>
      <c r="M11" s="124"/>
      <c r="N11" s="124"/>
      <c r="O11" s="174"/>
      <c r="P11" s="119"/>
    </row>
    <row r="12" spans="1:16">
      <c r="A12" s="124"/>
      <c r="B12" s="124" t="s">
        <v>191</v>
      </c>
      <c r="C12" s="127"/>
      <c r="D12" s="209">
        <v>10582</v>
      </c>
      <c r="E12" s="127"/>
      <c r="F12" s="127"/>
      <c r="G12" s="127"/>
      <c r="H12" s="124"/>
      <c r="I12" s="124"/>
      <c r="J12" s="124"/>
      <c r="K12" s="124"/>
      <c r="L12" s="124"/>
      <c r="M12" s="124"/>
      <c r="N12" s="124"/>
      <c r="O12" s="174"/>
      <c r="P12" s="119"/>
    </row>
    <row r="13" spans="1:16">
      <c r="A13" s="126" t="s">
        <v>80</v>
      </c>
      <c r="B13" s="126" t="s">
        <v>81</v>
      </c>
      <c r="C13" s="127"/>
      <c r="D13" s="127"/>
      <c r="E13" s="127"/>
      <c r="F13" s="127"/>
      <c r="G13" s="127"/>
      <c r="H13" s="124"/>
      <c r="I13" s="124"/>
      <c r="J13" s="124"/>
      <c r="K13" s="124"/>
      <c r="L13" s="124"/>
      <c r="M13" s="124"/>
      <c r="N13" s="124"/>
      <c r="O13" s="174"/>
      <c r="P13" s="119"/>
    </row>
    <row r="14" spans="1:16">
      <c r="A14" s="122" t="s">
        <v>82</v>
      </c>
      <c r="B14" s="122" t="s">
        <v>67</v>
      </c>
      <c r="C14" s="123"/>
      <c r="D14" s="123"/>
      <c r="E14" s="123"/>
      <c r="F14" s="123"/>
      <c r="G14" s="123"/>
      <c r="H14" s="124"/>
      <c r="I14" s="124"/>
      <c r="J14" s="124"/>
      <c r="K14" s="124"/>
      <c r="L14" s="124"/>
      <c r="M14" s="124"/>
      <c r="N14" s="124"/>
      <c r="O14" s="174"/>
      <c r="P14" s="119"/>
    </row>
    <row r="15" spans="1:16">
      <c r="A15" s="122" t="s">
        <v>84</v>
      </c>
      <c r="B15" s="122" t="s">
        <v>67</v>
      </c>
      <c r="C15" s="123"/>
      <c r="D15" s="123">
        <v>3</v>
      </c>
      <c r="E15" s="123"/>
      <c r="F15" s="123"/>
      <c r="G15" s="123"/>
      <c r="H15" s="124"/>
      <c r="I15" s="124"/>
      <c r="J15" s="124"/>
      <c r="K15" s="124"/>
      <c r="L15" s="124"/>
      <c r="M15" s="124"/>
      <c r="N15" s="124"/>
      <c r="O15" s="175"/>
      <c r="P15" s="119"/>
    </row>
    <row r="16" spans="1:16" ht="15.75" thickBot="1">
      <c r="A16" s="129" t="s">
        <v>85</v>
      </c>
      <c r="B16" s="129" t="s">
        <v>67</v>
      </c>
      <c r="C16" s="130"/>
      <c r="D16" s="130"/>
      <c r="E16" s="130"/>
      <c r="F16" s="130"/>
      <c r="G16" s="130"/>
      <c r="H16" s="131"/>
      <c r="I16" s="131"/>
      <c r="J16" s="131"/>
      <c r="K16" s="131"/>
      <c r="L16" s="131"/>
      <c r="M16" s="131"/>
      <c r="N16" s="131"/>
      <c r="O16" s="176"/>
      <c r="P16" s="119"/>
    </row>
    <row r="17" spans="1:16">
      <c r="A17" s="132" t="s">
        <v>26</v>
      </c>
      <c r="B17" s="132" t="s">
        <v>5</v>
      </c>
      <c r="C17" s="133">
        <f>SUM(C4:C16)</f>
        <v>120</v>
      </c>
      <c r="D17" s="133">
        <v>148</v>
      </c>
      <c r="E17" s="216">
        <v>176</v>
      </c>
      <c r="F17" s="133">
        <f>SUM(F4:F16)</f>
        <v>167</v>
      </c>
      <c r="G17" s="133"/>
      <c r="H17" s="134"/>
      <c r="I17" s="134"/>
      <c r="J17" s="134"/>
      <c r="K17" s="134"/>
      <c r="L17" s="134"/>
      <c r="M17" s="134"/>
      <c r="N17" s="134"/>
      <c r="O17" s="177"/>
      <c r="P17" s="119"/>
    </row>
    <row r="18" spans="1:16">
      <c r="A18" s="135"/>
      <c r="B18" s="135"/>
      <c r="C18" s="136"/>
      <c r="D18" s="136"/>
      <c r="E18" s="136"/>
      <c r="F18" s="136"/>
      <c r="G18" s="136"/>
      <c r="H18" s="137"/>
      <c r="I18" s="137"/>
      <c r="J18" s="137"/>
      <c r="K18" s="137"/>
      <c r="L18" s="137"/>
      <c r="M18" s="137"/>
      <c r="N18" s="137"/>
      <c r="O18" s="137"/>
      <c r="P18" s="119"/>
    </row>
    <row r="19" spans="1:16">
      <c r="A19" s="119"/>
      <c r="B19" s="119"/>
      <c r="C19" s="119"/>
      <c r="D19" s="119"/>
      <c r="E19" s="119"/>
      <c r="F19" s="119"/>
      <c r="G19" s="119"/>
      <c r="H19" s="119"/>
      <c r="I19" s="119"/>
      <c r="J19" s="119"/>
      <c r="K19" s="119"/>
      <c r="L19" s="119"/>
      <c r="M19" s="119"/>
      <c r="N19" s="119"/>
      <c r="O19" s="119"/>
      <c r="P19" s="119"/>
    </row>
    <row r="20" spans="1:16" ht="15.75" thickBot="1">
      <c r="A20" s="138" t="s">
        <v>0</v>
      </c>
      <c r="B20" s="138" t="s">
        <v>1</v>
      </c>
      <c r="C20" s="138" t="s">
        <v>8</v>
      </c>
      <c r="D20" s="139" t="s">
        <v>9</v>
      </c>
      <c r="E20" s="138" t="s">
        <v>10</v>
      </c>
      <c r="F20" s="138" t="s">
        <v>11</v>
      </c>
      <c r="G20" s="138" t="s">
        <v>12</v>
      </c>
      <c r="H20" s="138" t="s">
        <v>13</v>
      </c>
      <c r="I20" s="138" t="s">
        <v>14</v>
      </c>
      <c r="J20" s="138" t="s">
        <v>15</v>
      </c>
      <c r="K20" s="138" t="s">
        <v>16</v>
      </c>
      <c r="L20" s="138" t="s">
        <v>17</v>
      </c>
      <c r="M20" s="138" t="s">
        <v>18</v>
      </c>
      <c r="N20" s="138" t="s">
        <v>19</v>
      </c>
      <c r="O20" s="120" t="s">
        <v>64</v>
      </c>
      <c r="P20" s="119"/>
    </row>
    <row r="21" spans="1:16" ht="15.75" thickBot="1">
      <c r="A21" s="122" t="s">
        <v>121</v>
      </c>
      <c r="B21" s="122" t="s">
        <v>122</v>
      </c>
      <c r="C21" s="140"/>
      <c r="D21" s="141"/>
      <c r="E21" s="141"/>
      <c r="F21" s="141"/>
      <c r="G21" s="142"/>
      <c r="H21" s="143"/>
      <c r="I21" s="143"/>
      <c r="J21" s="143"/>
      <c r="K21" s="143"/>
      <c r="L21" s="143"/>
      <c r="M21" s="143"/>
      <c r="N21" s="144"/>
      <c r="O21" s="178"/>
      <c r="P21" s="119"/>
    </row>
    <row r="22" spans="1:16" ht="15.75" thickBot="1">
      <c r="A22" s="125" t="s">
        <v>107</v>
      </c>
      <c r="B22" s="125" t="s">
        <v>89</v>
      </c>
      <c r="C22" s="145"/>
      <c r="D22" s="146"/>
      <c r="E22" s="146"/>
      <c r="F22" s="147"/>
      <c r="G22" s="147"/>
      <c r="H22" s="147"/>
      <c r="I22" s="147"/>
      <c r="J22" s="147"/>
      <c r="K22" s="147"/>
      <c r="L22" s="147"/>
      <c r="M22" s="147"/>
      <c r="N22" s="148"/>
      <c r="O22" s="179"/>
      <c r="P22" s="119"/>
    </row>
    <row r="23" spans="1:16">
      <c r="A23" s="149"/>
      <c r="B23" s="149"/>
      <c r="C23" s="150"/>
      <c r="D23" s="150"/>
      <c r="E23" s="150"/>
      <c r="F23" s="150"/>
      <c r="G23" s="150"/>
      <c r="H23" s="119"/>
      <c r="I23" s="119"/>
      <c r="J23" s="119"/>
      <c r="K23" s="119"/>
      <c r="L23" s="119"/>
      <c r="M23" s="119"/>
      <c r="N23" s="119"/>
      <c r="O23" s="119"/>
      <c r="P23" s="119"/>
    </row>
    <row r="24" spans="1:16">
      <c r="A24" s="119" t="s">
        <v>146</v>
      </c>
      <c r="B24" s="119"/>
    </row>
    <row r="25" spans="1:16">
      <c r="A25" s="149" t="s">
        <v>91</v>
      </c>
      <c r="B25" s="119" t="s">
        <v>123</v>
      </c>
    </row>
    <row r="26" spans="1:16">
      <c r="A26" s="119"/>
      <c r="B26" s="119" t="s">
        <v>91</v>
      </c>
    </row>
    <row r="27" spans="1:16" ht="15.75">
      <c r="A27" s="40"/>
    </row>
  </sheetData>
  <pageMargins left="0.25" right="0.25" top="0.75" bottom="0.75" header="0.3" footer="0.3"/>
  <pageSetup paperSize="17"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5"/>
  <sheetViews>
    <sheetView zoomScale="75" zoomScaleNormal="75" workbookViewId="0">
      <selection activeCell="C20" sqref="C20"/>
    </sheetView>
  </sheetViews>
  <sheetFormatPr defaultColWidth="8.875" defaultRowHeight="15"/>
  <cols>
    <col min="1" max="1" width="30.5" style="44" bestFit="1" customWidth="1"/>
    <col min="2" max="2" width="53.5" style="44" bestFit="1" customWidth="1"/>
    <col min="3" max="3" width="12" style="52" customWidth="1"/>
    <col min="4" max="4" width="12.375" style="44" customWidth="1"/>
    <col min="5" max="5" width="11.625" style="44" bestFit="1" customWidth="1"/>
    <col min="6" max="6" width="9" style="44" bestFit="1" customWidth="1"/>
    <col min="7" max="7" width="11.375" style="44" bestFit="1" customWidth="1"/>
    <col min="8" max="8" width="11.5" style="44" bestFit="1" customWidth="1"/>
    <col min="9" max="9" width="8.875" style="44"/>
    <col min="10" max="10" width="9.625" style="44" bestFit="1" customWidth="1"/>
    <col min="11" max="16384" width="8.875" style="44"/>
  </cols>
  <sheetData>
    <row r="1" spans="1:15" ht="18.75">
      <c r="A1" s="43" t="s">
        <v>108</v>
      </c>
    </row>
    <row r="2" spans="1:15" ht="18.75">
      <c r="A2" s="43"/>
    </row>
    <row r="3" spans="1:15" ht="15.75">
      <c r="A3" s="32" t="s">
        <v>0</v>
      </c>
      <c r="B3" s="32" t="s">
        <v>1</v>
      </c>
      <c r="C3" s="32" t="s">
        <v>8</v>
      </c>
      <c r="D3" s="32" t="s">
        <v>9</v>
      </c>
      <c r="E3" s="32" t="s">
        <v>10</v>
      </c>
      <c r="F3" s="32" t="s">
        <v>11</v>
      </c>
      <c r="G3" s="32" t="s">
        <v>12</v>
      </c>
      <c r="H3" s="22" t="s">
        <v>93</v>
      </c>
      <c r="I3" s="22" t="s">
        <v>14</v>
      </c>
      <c r="J3" s="22" t="s">
        <v>15</v>
      </c>
      <c r="K3" s="22" t="s">
        <v>16</v>
      </c>
      <c r="L3" s="22" t="s">
        <v>17</v>
      </c>
      <c r="M3" s="22" t="s">
        <v>18</v>
      </c>
      <c r="N3" s="22" t="s">
        <v>19</v>
      </c>
      <c r="O3" s="22" t="s">
        <v>64</v>
      </c>
    </row>
    <row r="4" spans="1:15" ht="15.75">
      <c r="A4" s="82" t="s">
        <v>109</v>
      </c>
      <c r="B4" s="82" t="s">
        <v>110</v>
      </c>
      <c r="C4" s="98"/>
      <c r="D4" s="83"/>
      <c r="E4" s="83"/>
      <c r="F4" s="83"/>
      <c r="G4" s="83"/>
      <c r="H4" s="45"/>
      <c r="I4" s="45"/>
      <c r="J4" s="45"/>
      <c r="K4" s="45"/>
      <c r="L4" s="45"/>
      <c r="M4" s="45"/>
      <c r="N4" s="45"/>
      <c r="O4" s="165"/>
    </row>
    <row r="5" spans="1:15" ht="15.75">
      <c r="A5" s="82" t="s">
        <v>116</v>
      </c>
      <c r="B5" s="82" t="s">
        <v>120</v>
      </c>
      <c r="C5" s="98">
        <v>40</v>
      </c>
      <c r="D5" s="83">
        <v>35</v>
      </c>
      <c r="E5" s="83">
        <v>35</v>
      </c>
      <c r="F5" s="83"/>
      <c r="G5" s="83"/>
      <c r="H5" s="45"/>
      <c r="I5" s="45"/>
      <c r="J5" s="45"/>
      <c r="K5" s="45"/>
      <c r="L5" s="45"/>
      <c r="M5" s="45"/>
      <c r="N5" s="45"/>
      <c r="O5" s="164"/>
    </row>
    <row r="6" spans="1:15" ht="15.75">
      <c r="A6" s="82" t="s">
        <v>117</v>
      </c>
      <c r="B6" s="82" t="s">
        <v>120</v>
      </c>
      <c r="C6" s="98"/>
      <c r="D6" s="83"/>
      <c r="E6" s="83"/>
      <c r="F6" s="83"/>
      <c r="G6" s="83"/>
      <c r="H6" s="45"/>
      <c r="I6" s="45"/>
      <c r="J6" s="45"/>
      <c r="K6" s="45"/>
      <c r="L6" s="45"/>
      <c r="M6" s="45"/>
      <c r="N6" s="45"/>
      <c r="O6" s="164"/>
    </row>
    <row r="7" spans="1:15" ht="15.75">
      <c r="A7" s="84" t="s">
        <v>77</v>
      </c>
      <c r="B7" s="82"/>
      <c r="C7" s="98"/>
      <c r="D7" s="83"/>
      <c r="E7" s="83"/>
      <c r="F7" s="83"/>
      <c r="G7" s="83"/>
      <c r="H7" s="45"/>
      <c r="I7" s="45"/>
      <c r="J7" s="45"/>
      <c r="K7" s="45"/>
      <c r="L7" s="45"/>
      <c r="M7" s="45"/>
      <c r="N7" s="45"/>
      <c r="O7" s="165"/>
    </row>
    <row r="8" spans="1:15" ht="15.75">
      <c r="A8" s="85" t="s">
        <v>31</v>
      </c>
      <c r="B8" s="85" t="s">
        <v>3</v>
      </c>
      <c r="C8" s="99"/>
      <c r="D8" s="86"/>
      <c r="E8" s="86"/>
      <c r="F8" s="86"/>
      <c r="G8" s="86"/>
      <c r="H8" s="45"/>
      <c r="I8" s="45"/>
      <c r="J8" s="45"/>
      <c r="K8" s="45"/>
      <c r="L8" s="45"/>
      <c r="M8" s="45"/>
      <c r="N8" s="45"/>
      <c r="O8" s="164"/>
    </row>
    <row r="9" spans="1:15" ht="15.75">
      <c r="A9" s="85" t="s">
        <v>78</v>
      </c>
      <c r="B9" s="85" t="s">
        <v>45</v>
      </c>
      <c r="C9" s="99"/>
      <c r="D9" s="86"/>
      <c r="E9" s="86"/>
      <c r="F9" s="86"/>
      <c r="G9" s="86"/>
      <c r="H9" s="45"/>
      <c r="I9" s="45"/>
      <c r="J9" s="45"/>
      <c r="K9" s="45"/>
      <c r="L9" s="45"/>
      <c r="M9" s="45"/>
      <c r="N9" s="45"/>
      <c r="O9" s="164"/>
    </row>
    <row r="10" spans="1:15" ht="15.75">
      <c r="A10" s="87" t="s">
        <v>79</v>
      </c>
      <c r="B10" s="87" t="s">
        <v>46</v>
      </c>
      <c r="C10" s="99"/>
      <c r="D10" s="86"/>
      <c r="E10" s="86"/>
      <c r="F10" s="86"/>
      <c r="G10" s="86"/>
      <c r="H10" s="45"/>
      <c r="I10" s="45"/>
      <c r="J10" s="45"/>
      <c r="K10" s="45"/>
      <c r="L10" s="45"/>
      <c r="M10" s="45"/>
      <c r="N10" s="45"/>
      <c r="O10" s="165"/>
    </row>
    <row r="11" spans="1:15" ht="15.75">
      <c r="A11" s="85" t="s">
        <v>80</v>
      </c>
      <c r="B11" s="85" t="s">
        <v>81</v>
      </c>
      <c r="C11" s="99"/>
      <c r="D11" s="86"/>
      <c r="E11" s="86"/>
      <c r="F11" s="86"/>
      <c r="G11" s="86"/>
      <c r="H11" s="45"/>
      <c r="I11" s="45"/>
      <c r="J11" s="45"/>
      <c r="K11" s="45"/>
      <c r="L11" s="45"/>
      <c r="M11" s="45"/>
      <c r="N11" s="45"/>
      <c r="O11" s="165"/>
    </row>
    <row r="12" spans="1:15" ht="15.75">
      <c r="A12" s="112" t="s">
        <v>194</v>
      </c>
      <c r="B12" s="112" t="s">
        <v>21</v>
      </c>
      <c r="C12" s="99"/>
      <c r="D12" s="86"/>
      <c r="E12" s="86">
        <v>25500000</v>
      </c>
      <c r="F12" s="86"/>
      <c r="G12" s="86"/>
      <c r="H12" s="45"/>
      <c r="I12" s="45"/>
      <c r="J12" s="45"/>
      <c r="K12" s="45"/>
      <c r="L12" s="45"/>
      <c r="M12" s="45"/>
      <c r="N12" s="45"/>
      <c r="O12" s="165"/>
    </row>
    <row r="13" spans="1:15" ht="15.75">
      <c r="A13" s="112"/>
      <c r="B13" s="112" t="s">
        <v>195</v>
      </c>
      <c r="C13" s="99"/>
      <c r="D13" s="86"/>
      <c r="E13" s="86">
        <v>48000</v>
      </c>
      <c r="F13" s="86"/>
      <c r="G13" s="86"/>
      <c r="H13" s="45"/>
      <c r="I13" s="45"/>
      <c r="J13" s="45"/>
      <c r="K13" s="45"/>
      <c r="L13" s="45"/>
      <c r="M13" s="45"/>
      <c r="N13" s="45"/>
      <c r="O13" s="165"/>
    </row>
    <row r="14" spans="1:15" ht="15.75">
      <c r="A14" s="82" t="s">
        <v>82</v>
      </c>
      <c r="B14" s="82" t="s">
        <v>108</v>
      </c>
      <c r="C14" s="98"/>
      <c r="D14" s="83"/>
      <c r="E14" s="83"/>
      <c r="F14" s="83"/>
      <c r="G14" s="83"/>
      <c r="H14" s="45"/>
      <c r="I14" s="45"/>
      <c r="J14" s="45"/>
      <c r="K14" s="45"/>
      <c r="L14" s="45"/>
      <c r="M14" s="45"/>
      <c r="N14" s="45"/>
      <c r="O14" s="165"/>
    </row>
    <row r="15" spans="1:15" ht="15.75">
      <c r="A15" s="82" t="s">
        <v>84</v>
      </c>
      <c r="B15" s="82" t="s">
        <v>108</v>
      </c>
      <c r="C15" s="98"/>
      <c r="D15" s="83"/>
      <c r="E15" s="83"/>
      <c r="F15" s="83"/>
      <c r="G15" s="83"/>
      <c r="H15" s="45"/>
      <c r="I15" s="45"/>
      <c r="J15" s="45"/>
      <c r="K15" s="45"/>
      <c r="L15" s="45"/>
      <c r="M15" s="45"/>
      <c r="N15" s="45"/>
      <c r="O15" s="165"/>
    </row>
    <row r="16" spans="1:15" ht="16.5" thickBot="1">
      <c r="A16" s="88" t="s">
        <v>85</v>
      </c>
      <c r="B16" s="88" t="s">
        <v>108</v>
      </c>
      <c r="C16" s="100"/>
      <c r="D16" s="89">
        <v>3</v>
      </c>
      <c r="E16" s="89">
        <v>11</v>
      </c>
      <c r="F16" s="89"/>
      <c r="G16" s="89"/>
      <c r="H16" s="46"/>
      <c r="I16" s="46"/>
      <c r="J16" s="46"/>
      <c r="K16" s="46"/>
      <c r="L16" s="46"/>
      <c r="M16" s="46"/>
      <c r="N16" s="46"/>
      <c r="O16" s="180"/>
    </row>
    <row r="17" spans="1:15" ht="15.75">
      <c r="A17" s="28" t="s">
        <v>26</v>
      </c>
      <c r="B17" s="28" t="s">
        <v>5</v>
      </c>
      <c r="C17" s="101">
        <f>SUM(C4:C16)</f>
        <v>40</v>
      </c>
      <c r="D17" s="95">
        <v>38</v>
      </c>
      <c r="E17" s="95">
        <v>48</v>
      </c>
      <c r="F17" s="95"/>
      <c r="G17" s="95"/>
      <c r="H17" s="47"/>
      <c r="I17" s="47"/>
      <c r="J17" s="47"/>
      <c r="K17" s="47"/>
      <c r="L17" s="47"/>
      <c r="M17" s="47"/>
      <c r="N17" s="47"/>
      <c r="O17" s="184"/>
    </row>
    <row r="18" spans="1:15" ht="15.75">
      <c r="A18" s="34"/>
      <c r="B18" s="34"/>
      <c r="C18" s="102"/>
      <c r="D18" s="97"/>
      <c r="E18" s="97"/>
      <c r="F18" s="97"/>
      <c r="G18" s="97"/>
      <c r="H18" s="48"/>
      <c r="I18" s="48"/>
      <c r="J18" s="48"/>
      <c r="K18" s="48"/>
      <c r="L18" s="48"/>
      <c r="M18" s="48"/>
      <c r="N18" s="48"/>
      <c r="O18" s="48"/>
    </row>
    <row r="20" spans="1:15" ht="16.5" thickBot="1">
      <c r="A20" s="30" t="s">
        <v>0</v>
      </c>
      <c r="B20" s="30" t="s">
        <v>1</v>
      </c>
      <c r="C20" s="30" t="s">
        <v>8</v>
      </c>
      <c r="D20" s="36" t="s">
        <v>9</v>
      </c>
      <c r="E20" s="30" t="s">
        <v>10</v>
      </c>
      <c r="F20" s="30" t="s">
        <v>11</v>
      </c>
      <c r="G20" s="30" t="s">
        <v>12</v>
      </c>
      <c r="H20" s="30" t="s">
        <v>13</v>
      </c>
      <c r="I20" s="30" t="s">
        <v>14</v>
      </c>
      <c r="J20" s="30" t="s">
        <v>15</v>
      </c>
      <c r="K20" s="30" t="s">
        <v>16</v>
      </c>
      <c r="L20" s="30" t="s">
        <v>17</v>
      </c>
      <c r="M20" s="30" t="s">
        <v>18</v>
      </c>
      <c r="N20" s="30" t="s">
        <v>19</v>
      </c>
      <c r="O20" s="32" t="s">
        <v>64</v>
      </c>
    </row>
    <row r="21" spans="1:15" ht="16.5" thickBot="1">
      <c r="A21" s="37" t="s">
        <v>21</v>
      </c>
      <c r="B21" s="37" t="s">
        <v>87</v>
      </c>
      <c r="C21" s="103"/>
      <c r="D21" s="38"/>
      <c r="E21" s="38">
        <v>25500000</v>
      </c>
      <c r="F21" s="38"/>
      <c r="G21" s="91"/>
      <c r="H21" s="69"/>
      <c r="I21" s="69"/>
      <c r="J21" s="45"/>
      <c r="K21" s="45"/>
      <c r="L21" s="45"/>
      <c r="M21" s="45"/>
      <c r="N21" s="51"/>
      <c r="O21" s="172"/>
    </row>
    <row r="22" spans="1:15" ht="16.5" thickBot="1">
      <c r="A22" s="39" t="s">
        <v>107</v>
      </c>
      <c r="B22" s="39" t="s">
        <v>89</v>
      </c>
      <c r="C22" s="53"/>
      <c r="D22" s="49"/>
      <c r="E22" s="49">
        <v>48000</v>
      </c>
      <c r="F22" s="49"/>
      <c r="G22" s="49"/>
      <c r="H22" s="72"/>
      <c r="I22" s="72"/>
      <c r="J22" s="45"/>
      <c r="K22" s="45"/>
      <c r="L22" s="45"/>
      <c r="M22" s="45"/>
      <c r="N22" s="51"/>
      <c r="O22" s="185"/>
    </row>
    <row r="23" spans="1:15" ht="15.75">
      <c r="A23" s="40"/>
      <c r="B23" s="40"/>
      <c r="C23" s="54"/>
      <c r="D23" s="50"/>
      <c r="E23" s="50"/>
      <c r="F23" s="50"/>
      <c r="G23" s="50"/>
    </row>
    <row r="24" spans="1:15" ht="15.75">
      <c r="A24" s="40"/>
      <c r="C24" s="55"/>
    </row>
    <row r="25" spans="1:15" ht="15.75">
      <c r="A25" s="40" t="s">
        <v>91</v>
      </c>
    </row>
  </sheetData>
  <pageMargins left="0.7" right="0.7" top="0.75" bottom="0.75" header="0.3" footer="0.3"/>
  <pageSetup orientation="portrait" verticalDpi="300"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zoomScale="75" zoomScaleNormal="75" workbookViewId="0">
      <selection activeCell="F17" sqref="F17"/>
    </sheetView>
  </sheetViews>
  <sheetFormatPr defaultRowHeight="15.75"/>
  <cols>
    <col min="1" max="1" width="34.25" customWidth="1"/>
    <col min="2" max="2" width="46" customWidth="1"/>
    <col min="5" max="5" width="8.75" customWidth="1"/>
    <col min="7" max="8" width="8.75" customWidth="1"/>
  </cols>
  <sheetData>
    <row r="1" spans="1:15" ht="18.75">
      <c r="A1" s="188" t="s">
        <v>129</v>
      </c>
    </row>
    <row r="3" spans="1:15">
      <c r="A3" s="32" t="s">
        <v>0</v>
      </c>
      <c r="B3" s="32" t="s">
        <v>1</v>
      </c>
      <c r="C3" s="32" t="s">
        <v>8</v>
      </c>
      <c r="D3" s="32" t="s">
        <v>9</v>
      </c>
      <c r="E3" s="32" t="s">
        <v>10</v>
      </c>
      <c r="F3" s="32" t="s">
        <v>11</v>
      </c>
      <c r="G3" s="32" t="s">
        <v>12</v>
      </c>
      <c r="H3" s="22" t="s">
        <v>93</v>
      </c>
      <c r="I3" s="22" t="s">
        <v>14</v>
      </c>
      <c r="J3" s="22" t="s">
        <v>15</v>
      </c>
      <c r="K3" s="22" t="s">
        <v>16</v>
      </c>
      <c r="L3" s="22" t="s">
        <v>17</v>
      </c>
      <c r="M3" s="22" t="s">
        <v>18</v>
      </c>
      <c r="N3" s="22" t="s">
        <v>19</v>
      </c>
      <c r="O3" s="22" t="s">
        <v>64</v>
      </c>
    </row>
    <row r="4" spans="1:15">
      <c r="A4" s="82" t="s">
        <v>109</v>
      </c>
      <c r="B4" s="82" t="s">
        <v>110</v>
      </c>
      <c r="C4" s="98"/>
      <c r="D4" s="83"/>
      <c r="E4" s="83"/>
      <c r="F4" s="83"/>
      <c r="G4" s="83"/>
      <c r="H4" s="45"/>
      <c r="I4" s="45"/>
      <c r="J4" s="45"/>
      <c r="K4" s="45"/>
      <c r="L4" s="45"/>
      <c r="M4" s="45"/>
      <c r="N4" s="45"/>
      <c r="O4" s="165"/>
    </row>
    <row r="5" spans="1:15">
      <c r="A5" s="82" t="s">
        <v>116</v>
      </c>
      <c r="B5" s="82" t="s">
        <v>120</v>
      </c>
      <c r="C5" s="98"/>
      <c r="D5" s="83"/>
      <c r="E5" s="83"/>
      <c r="F5" s="83"/>
      <c r="G5" s="83"/>
      <c r="H5" s="45"/>
      <c r="I5" s="45"/>
      <c r="J5" s="45"/>
      <c r="K5" s="45"/>
      <c r="L5" s="45"/>
      <c r="M5" s="45"/>
      <c r="N5" s="45"/>
      <c r="O5" s="164"/>
    </row>
    <row r="6" spans="1:15">
      <c r="A6" s="82" t="s">
        <v>117</v>
      </c>
      <c r="B6" s="82" t="s">
        <v>120</v>
      </c>
      <c r="C6" s="98"/>
      <c r="D6" s="83"/>
      <c r="E6" s="83"/>
      <c r="F6" s="83"/>
      <c r="G6" s="83"/>
      <c r="H6" s="45"/>
      <c r="I6" s="45"/>
      <c r="J6" s="45"/>
      <c r="K6" s="45"/>
      <c r="L6" s="45"/>
      <c r="M6" s="45"/>
      <c r="N6" s="45"/>
      <c r="O6" s="164"/>
    </row>
    <row r="7" spans="1:15">
      <c r="A7" s="84" t="s">
        <v>77</v>
      </c>
      <c r="B7" s="82"/>
      <c r="C7" s="98"/>
      <c r="D7" s="83"/>
      <c r="E7" s="83"/>
      <c r="F7" s="83"/>
      <c r="G7" s="83"/>
      <c r="H7" s="45"/>
      <c r="I7" s="45"/>
      <c r="J7" s="45"/>
      <c r="K7" s="45"/>
      <c r="L7" s="45"/>
      <c r="M7" s="45"/>
      <c r="N7" s="45"/>
      <c r="O7" s="165"/>
    </row>
    <row r="8" spans="1:15">
      <c r="A8" s="85" t="s">
        <v>31</v>
      </c>
      <c r="B8" s="85" t="s">
        <v>3</v>
      </c>
      <c r="C8" s="99"/>
      <c r="D8" s="86"/>
      <c r="E8" s="86"/>
      <c r="F8" s="86"/>
      <c r="G8" s="86"/>
      <c r="H8" s="45"/>
      <c r="I8" s="45"/>
      <c r="J8" s="45"/>
      <c r="K8" s="45"/>
      <c r="L8" s="45"/>
      <c r="M8" s="45"/>
      <c r="N8" s="45"/>
      <c r="O8" s="164"/>
    </row>
    <row r="9" spans="1:15">
      <c r="A9" s="85" t="s">
        <v>78</v>
      </c>
      <c r="B9" s="85" t="s">
        <v>45</v>
      </c>
      <c r="C9" s="99"/>
      <c r="D9" s="86"/>
      <c r="E9" s="86"/>
      <c r="F9" s="86"/>
      <c r="G9" s="86"/>
      <c r="H9" s="45"/>
      <c r="I9" s="45"/>
      <c r="J9" s="45"/>
      <c r="K9" s="45"/>
      <c r="L9" s="45"/>
      <c r="M9" s="45"/>
      <c r="N9" s="45"/>
      <c r="O9" s="164"/>
    </row>
    <row r="10" spans="1:15">
      <c r="A10" s="112" t="s">
        <v>184</v>
      </c>
      <c r="B10" s="112" t="s">
        <v>185</v>
      </c>
      <c r="C10" s="99"/>
      <c r="D10" s="86">
        <v>67</v>
      </c>
      <c r="E10" s="86">
        <v>85</v>
      </c>
      <c r="F10" s="86"/>
      <c r="G10" s="86"/>
      <c r="H10" s="45"/>
      <c r="I10" s="45"/>
      <c r="J10" s="45"/>
      <c r="K10" s="45"/>
      <c r="L10" s="45"/>
      <c r="M10" s="45"/>
      <c r="N10" s="45"/>
      <c r="O10" s="164"/>
    </row>
    <row r="11" spans="1:15">
      <c r="A11" s="87" t="s">
        <v>79</v>
      </c>
      <c r="B11" s="87" t="s">
        <v>46</v>
      </c>
      <c r="C11" s="99"/>
      <c r="D11" s="86"/>
      <c r="E11" s="86"/>
      <c r="F11" s="86"/>
      <c r="G11" s="86"/>
      <c r="H11" s="45"/>
      <c r="I11" s="45"/>
      <c r="J11" s="45"/>
      <c r="K11" s="45"/>
      <c r="L11" s="45"/>
      <c r="M11" s="45"/>
      <c r="N11" s="45"/>
      <c r="O11" s="165"/>
    </row>
    <row r="12" spans="1:15">
      <c r="A12" s="85" t="s">
        <v>80</v>
      </c>
      <c r="B12" s="85" t="s">
        <v>81</v>
      </c>
      <c r="C12" s="99"/>
      <c r="D12" s="86"/>
      <c r="E12" s="86"/>
      <c r="F12" s="86"/>
      <c r="G12" s="86"/>
      <c r="H12" s="45"/>
      <c r="I12" s="45"/>
      <c r="J12" s="45"/>
      <c r="K12" s="45"/>
      <c r="L12" s="45"/>
      <c r="M12" s="45"/>
      <c r="N12" s="45"/>
      <c r="O12" s="165"/>
    </row>
    <row r="13" spans="1:15">
      <c r="A13" s="82" t="s">
        <v>82</v>
      </c>
      <c r="B13" s="82" t="s">
        <v>108</v>
      </c>
      <c r="C13" s="204" t="s">
        <v>183</v>
      </c>
      <c r="D13" s="83">
        <v>5</v>
      </c>
      <c r="E13" s="83">
        <v>3</v>
      </c>
      <c r="F13" s="83"/>
      <c r="G13" s="83"/>
      <c r="H13" s="45"/>
      <c r="I13" s="45"/>
      <c r="J13" s="45"/>
      <c r="K13" s="45"/>
      <c r="L13" s="45"/>
      <c r="M13" s="45"/>
      <c r="N13" s="45"/>
      <c r="O13" s="165"/>
    </row>
    <row r="14" spans="1:15">
      <c r="A14" s="82" t="s">
        <v>84</v>
      </c>
      <c r="B14" s="82" t="s">
        <v>108</v>
      </c>
      <c r="C14" s="98"/>
      <c r="D14" s="83">
        <v>3</v>
      </c>
      <c r="E14" s="83">
        <v>5</v>
      </c>
      <c r="F14" s="83"/>
      <c r="G14" s="83"/>
      <c r="H14" s="45"/>
      <c r="I14" s="45"/>
      <c r="J14" s="45"/>
      <c r="K14" s="45"/>
      <c r="L14" s="45"/>
      <c r="M14" s="45"/>
      <c r="N14" s="45"/>
      <c r="O14" s="165"/>
    </row>
    <row r="15" spans="1:15" ht="16.5" thickBot="1">
      <c r="A15" s="88" t="s">
        <v>85</v>
      </c>
      <c r="B15" s="88" t="s">
        <v>108</v>
      </c>
      <c r="C15" s="100"/>
      <c r="D15" s="89">
        <v>7</v>
      </c>
      <c r="E15" s="89">
        <v>2</v>
      </c>
      <c r="F15" s="89"/>
      <c r="G15" s="89"/>
      <c r="H15" s="46"/>
      <c r="I15" s="46"/>
      <c r="J15" s="46"/>
      <c r="K15" s="46"/>
      <c r="L15" s="46"/>
      <c r="M15" s="46"/>
      <c r="N15" s="46"/>
      <c r="O15" s="180"/>
    </row>
    <row r="16" spans="1:15">
      <c r="A16" s="28" t="s">
        <v>26</v>
      </c>
      <c r="B16" s="28" t="s">
        <v>5</v>
      </c>
      <c r="C16" s="101"/>
      <c r="D16" s="95">
        <f>SUM(D4:D15)</f>
        <v>82</v>
      </c>
      <c r="E16" s="95">
        <f>SUM(E4:E15)</f>
        <v>95</v>
      </c>
      <c r="F16" s="95"/>
      <c r="G16" s="95"/>
      <c r="H16" s="47"/>
      <c r="I16" s="47"/>
      <c r="J16" s="47"/>
      <c r="K16" s="47"/>
      <c r="L16" s="47"/>
      <c r="M16" s="47"/>
      <c r="N16" s="47"/>
      <c r="O16" s="184"/>
    </row>
    <row r="17" spans="1:15">
      <c r="A17" s="34"/>
      <c r="B17" s="34"/>
      <c r="C17" s="102"/>
      <c r="D17" s="97"/>
      <c r="E17" s="97"/>
      <c r="F17" s="97"/>
      <c r="G17" s="97"/>
      <c r="H17" s="48"/>
      <c r="I17" s="48"/>
      <c r="J17" s="48"/>
      <c r="K17" s="48"/>
      <c r="L17" s="48"/>
      <c r="M17" s="48"/>
      <c r="N17" s="48"/>
      <c r="O17" s="48"/>
    </row>
    <row r="18" spans="1:15">
      <c r="A18" s="44"/>
      <c r="B18" s="44"/>
      <c r="C18" s="52"/>
      <c r="D18" s="44"/>
      <c r="E18" s="44"/>
      <c r="F18" s="44"/>
      <c r="G18" s="44"/>
      <c r="H18" s="44"/>
      <c r="I18" s="44"/>
      <c r="J18" s="44"/>
      <c r="K18" s="44"/>
      <c r="L18" s="44"/>
      <c r="M18" s="44"/>
      <c r="N18" s="44"/>
      <c r="O18" s="44"/>
    </row>
    <row r="19" spans="1:15" ht="16.5" thickBot="1">
      <c r="A19" s="30" t="s">
        <v>0</v>
      </c>
      <c r="B19" s="30" t="s">
        <v>1</v>
      </c>
      <c r="C19" s="30" t="s">
        <v>8</v>
      </c>
      <c r="D19" s="36" t="s">
        <v>9</v>
      </c>
      <c r="E19" s="30" t="s">
        <v>10</v>
      </c>
      <c r="F19" s="30" t="s">
        <v>11</v>
      </c>
      <c r="G19" s="30" t="s">
        <v>12</v>
      </c>
      <c r="H19" s="30" t="s">
        <v>13</v>
      </c>
      <c r="I19" s="30" t="s">
        <v>14</v>
      </c>
      <c r="J19" s="30" t="s">
        <v>15</v>
      </c>
      <c r="K19" s="30" t="s">
        <v>16</v>
      </c>
      <c r="L19" s="30" t="s">
        <v>17</v>
      </c>
      <c r="M19" s="30" t="s">
        <v>18</v>
      </c>
      <c r="N19" s="30" t="s">
        <v>19</v>
      </c>
      <c r="O19" s="32" t="s">
        <v>64</v>
      </c>
    </row>
    <row r="20" spans="1:15" ht="16.5" thickBot="1">
      <c r="A20" s="37" t="s">
        <v>21</v>
      </c>
      <c r="B20" s="37" t="s">
        <v>87</v>
      </c>
      <c r="C20" s="103"/>
      <c r="D20" s="38"/>
      <c r="E20" s="38"/>
      <c r="F20" s="38"/>
      <c r="G20" s="91"/>
      <c r="H20" s="69"/>
      <c r="I20" s="69"/>
      <c r="J20" s="45"/>
      <c r="K20" s="45"/>
      <c r="L20" s="45"/>
      <c r="M20" s="45"/>
      <c r="N20" s="51"/>
      <c r="O20" s="172"/>
    </row>
    <row r="21" spans="1:15" ht="16.5" thickBot="1">
      <c r="A21" s="39" t="s">
        <v>107</v>
      </c>
      <c r="B21" s="39" t="s">
        <v>89</v>
      </c>
      <c r="C21" s="53"/>
      <c r="D21" s="49"/>
      <c r="E21" s="49"/>
      <c r="F21" s="49"/>
      <c r="G21" s="49"/>
      <c r="H21" s="72"/>
      <c r="I21" s="72"/>
      <c r="J21" s="45"/>
      <c r="K21" s="45"/>
      <c r="L21" s="45"/>
      <c r="M21" s="45"/>
      <c r="N21" s="51"/>
      <c r="O21" s="185"/>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6DBB1643CAFC24D9C272E809BCEC104" ma:contentTypeVersion="" ma:contentTypeDescription="Create a new document." ma:contentTypeScope="" ma:versionID="d618a955126a3d0baafb38f4a6612afe">
  <xsd:schema xmlns:xsd="http://www.w3.org/2001/XMLSchema" xmlns:xs="http://www.w3.org/2001/XMLSchema" xmlns:p="http://schemas.microsoft.com/office/2006/metadata/properties" targetNamespace="http://schemas.microsoft.com/office/2006/metadata/properties" ma:root="true" ma:fieldsID="b2384c6cc0088fcedbaf6edaf557def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6336B28-0D72-4CC3-A368-E3DC8ED65C1F}">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96BF8624-6A17-46B2-8A60-1B42FC38507C}">
  <ds:schemaRefs>
    <ds:schemaRef ds:uri="http://schemas.microsoft.com/sharepoint/v3/contenttype/forms"/>
  </ds:schemaRefs>
</ds:datastoreItem>
</file>

<file path=customXml/itemProps3.xml><?xml version="1.0" encoding="utf-8"?>
<ds:datastoreItem xmlns:ds="http://schemas.openxmlformats.org/officeDocument/2006/customXml" ds:itemID="{5795471F-0AA7-4122-8E19-4A8F61A52CA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vt:i4>
      </vt:variant>
    </vt:vector>
  </HeadingPairs>
  <TitlesOfParts>
    <vt:vector size="13" baseType="lpstr">
      <vt:lpstr>CFG FY16-17</vt:lpstr>
      <vt:lpstr>CFG - Breakout</vt:lpstr>
      <vt:lpstr>GER Detail</vt:lpstr>
      <vt:lpstr>CFG Q1 - Actuals</vt:lpstr>
      <vt:lpstr>CFG Q1 - Breakout</vt:lpstr>
      <vt:lpstr>UK-Euro Detail</vt:lpstr>
      <vt:lpstr>Brazil Detail</vt:lpstr>
      <vt:lpstr>Australia</vt:lpstr>
      <vt:lpstr>Italy</vt:lpstr>
      <vt:lpstr>China Detail</vt:lpstr>
      <vt:lpstr>Japan Detail</vt:lpstr>
      <vt:lpstr>Misc Countries</vt:lpstr>
      <vt:lpstr>'CFG FY16-17'!Print_Area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Nikki Traylor</dc:creator>
  <cp:lastModifiedBy>Jill Kilgore</cp:lastModifiedBy>
  <cp:lastPrinted>2017-06-02T19:03:56Z</cp:lastPrinted>
  <dcterms:created xsi:type="dcterms:W3CDTF">2015-01-21T20:08:54Z</dcterms:created>
  <dcterms:modified xsi:type="dcterms:W3CDTF">2017-11-13T18:28:10Z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0x010100F6DBB1643CAFC24D9C272E809BCEC104</vt:lpwstr>
  </property>
</Properties>
</file>